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3\3. HKII 22-23\5. BẢNG ĐIỂM TỔNG HỢP\KHÓA 22\THI LAN 1\"/>
    </mc:Choice>
  </mc:AlternateContent>
  <xr:revisionPtr revIDLastSave="0" documentId="8_{7632B696-5E1D-4839-A99C-5508D4D62DF2}" xr6:coauthVersionLast="46" xr6:coauthVersionMax="46" xr10:uidLastSave="{00000000-0000-0000-0000-000000000000}"/>
  <bookViews>
    <workbookView xWindow="-120" yWindow="-120" windowWidth="20730" windowHeight="11160" xr2:uid="{1221410B-92FD-4BFA-A9A9-ED78821B5391}"/>
  </bookViews>
  <sheets>
    <sheet name="TBV22B1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D22B3">#REF!</definedName>
    <definedName name="TKD22B4">#REF!</definedName>
    <definedName name="TKD22B5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thai" localSheetId="0">#REF!</definedName>
    <definedName name="thai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1" l="1"/>
  <c r="T29" i="1" s="1"/>
  <c r="U29" i="1"/>
  <c r="S29" i="1"/>
  <c r="R29" i="1"/>
  <c r="Q29" i="1"/>
  <c r="V28" i="1"/>
  <c r="T28" i="1" s="1"/>
  <c r="U28" i="1"/>
  <c r="S28" i="1"/>
  <c r="R28" i="1"/>
  <c r="Q28" i="1"/>
  <c r="V27" i="1"/>
  <c r="U27" i="1"/>
  <c r="T27" i="1"/>
  <c r="S27" i="1"/>
  <c r="R27" i="1"/>
  <c r="Q27" i="1"/>
  <c r="V26" i="1"/>
  <c r="T26" i="1" s="1"/>
  <c r="U26" i="1"/>
  <c r="S26" i="1"/>
  <c r="R26" i="1"/>
  <c r="Q26" i="1"/>
  <c r="V25" i="1"/>
  <c r="U25" i="1"/>
  <c r="T25" i="1"/>
  <c r="S25" i="1"/>
  <c r="R25" i="1"/>
  <c r="Q25" i="1"/>
  <c r="V24" i="1"/>
  <c r="T24" i="1" s="1"/>
  <c r="U24" i="1"/>
  <c r="S24" i="1"/>
  <c r="R24" i="1"/>
  <c r="Q24" i="1"/>
  <c r="V23" i="1"/>
  <c r="U23" i="1"/>
  <c r="T23" i="1"/>
  <c r="S23" i="1"/>
  <c r="R23" i="1"/>
  <c r="Q23" i="1"/>
  <c r="V22" i="1"/>
  <c r="T22" i="1" s="1"/>
  <c r="U22" i="1"/>
  <c r="S22" i="1"/>
  <c r="R22" i="1"/>
  <c r="Q22" i="1"/>
  <c r="V21" i="1"/>
  <c r="U21" i="1"/>
  <c r="T21" i="1"/>
  <c r="S21" i="1"/>
  <c r="R21" i="1"/>
  <c r="Q21" i="1"/>
  <c r="V20" i="1"/>
  <c r="T20" i="1" s="1"/>
  <c r="U20" i="1"/>
  <c r="S20" i="1"/>
  <c r="R20" i="1"/>
  <c r="Q20" i="1"/>
  <c r="V19" i="1"/>
  <c r="U19" i="1"/>
  <c r="T19" i="1"/>
  <c r="S19" i="1"/>
  <c r="R19" i="1"/>
  <c r="Q19" i="1"/>
  <c r="V18" i="1"/>
  <c r="T18" i="1" s="1"/>
  <c r="U18" i="1"/>
  <c r="S18" i="1"/>
  <c r="R18" i="1"/>
  <c r="Q18" i="1"/>
  <c r="V17" i="1"/>
  <c r="U17" i="1"/>
  <c r="T17" i="1"/>
  <c r="S17" i="1"/>
  <c r="R17" i="1"/>
  <c r="Q17" i="1"/>
  <c r="V16" i="1"/>
  <c r="T16" i="1" s="1"/>
  <c r="U16" i="1"/>
  <c r="S16" i="1"/>
  <c r="R16" i="1"/>
  <c r="Q16" i="1"/>
  <c r="V15" i="1"/>
  <c r="U15" i="1"/>
  <c r="T15" i="1"/>
  <c r="S15" i="1"/>
  <c r="R15" i="1"/>
  <c r="Q15" i="1"/>
  <c r="V14" i="1"/>
  <c r="T14" i="1" s="1"/>
  <c r="U14" i="1"/>
  <c r="S14" i="1"/>
  <c r="R14" i="1"/>
  <c r="Q14" i="1"/>
  <c r="V13" i="1"/>
  <c r="U13" i="1"/>
  <c r="T13" i="1"/>
  <c r="S13" i="1"/>
  <c r="R13" i="1"/>
  <c r="Q13" i="1"/>
  <c r="V12" i="1"/>
  <c r="T12" i="1" s="1"/>
  <c r="U12" i="1"/>
  <c r="S12" i="1"/>
  <c r="R12" i="1"/>
  <c r="Q12" i="1"/>
  <c r="V11" i="1"/>
  <c r="U11" i="1"/>
  <c r="T11" i="1"/>
  <c r="S11" i="1"/>
  <c r="R11" i="1"/>
  <c r="Q11" i="1"/>
  <c r="V10" i="1"/>
  <c r="T10" i="1" s="1"/>
  <c r="U10" i="1"/>
  <c r="S10" i="1"/>
  <c r="R10" i="1"/>
  <c r="Q10" i="1"/>
  <c r="V9" i="1"/>
  <c r="U9" i="1"/>
  <c r="T9" i="1"/>
  <c r="S9" i="1"/>
  <c r="R9" i="1"/>
  <c r="Q9" i="1"/>
</calcChain>
</file>

<file path=xl/sharedStrings.xml><?xml version="1.0" encoding="utf-8"?>
<sst xmlns="http://schemas.openxmlformats.org/spreadsheetml/2006/main" count="317" uniqueCount="173">
  <si>
    <t>BẢNG ĐIỂM TỔNG HỢP LỚP TBV22B1</t>
  </si>
  <si>
    <t xml:space="preserve"> HỌC KỲ II NĂM HỌC 2022-2023</t>
  </si>
  <si>
    <t>STT</t>
  </si>
  <si>
    <t>MSHS</t>
  </si>
  <si>
    <t>Họ và tên</t>
  </si>
  <si>
    <t>Ngày sinh</t>
  </si>
  <si>
    <t>Giáo dục thể chất(1)</t>
  </si>
  <si>
    <t>Sinh thái nông nghiệp và PTBV(2)</t>
  </si>
  <si>
    <t>Bệnh cây nông nghiệp(4)</t>
  </si>
  <si>
    <t>Tin học(2)</t>
  </si>
  <si>
    <t>Giáo dục Chính trị(2)</t>
  </si>
  <si>
    <t>Pháp luật(1)</t>
  </si>
  <si>
    <t>Đất và phân bón(1)</t>
  </si>
  <si>
    <t>Sử dụng thuốc bảo vệ thực vật(4)</t>
  </si>
  <si>
    <t>Điểm TB</t>
  </si>
  <si>
    <t>Xếp loại</t>
  </si>
  <si>
    <t>1</t>
  </si>
  <si>
    <t>2256201161340</t>
  </si>
  <si>
    <t>Trần Thanh</t>
  </si>
  <si>
    <t>Danh</t>
  </si>
  <si>
    <t>29/11/2005</t>
  </si>
  <si>
    <t>8.5</t>
  </si>
  <si>
    <t>8.7</t>
  </si>
  <si>
    <t>8.4</t>
  </si>
  <si>
    <t>9.2</t>
  </si>
  <si>
    <t>8.8</t>
  </si>
  <si>
    <t>8.3</t>
  </si>
  <si>
    <t>9.3</t>
  </si>
  <si>
    <t>8.9</t>
  </si>
  <si>
    <t>Giỏi</t>
  </si>
  <si>
    <t>2</t>
  </si>
  <si>
    <t>2256201161343</t>
  </si>
  <si>
    <t>Chau Sóc</t>
  </si>
  <si>
    <t>Rơn</t>
  </si>
  <si>
    <t>05/01/2004</t>
  </si>
  <si>
    <t>7.6</t>
  </si>
  <si>
    <t>8.6</t>
  </si>
  <si>
    <t>8.0</t>
  </si>
  <si>
    <t>9.0</t>
  </si>
  <si>
    <t>3</t>
  </si>
  <si>
    <t>2256201161344</t>
  </si>
  <si>
    <t>Phan Thành</t>
  </si>
  <si>
    <t>Long</t>
  </si>
  <si>
    <t>09/12/2007</t>
  </si>
  <si>
    <t>2.8</t>
  </si>
  <si>
    <t>0.4</t>
  </si>
  <si>
    <t>0.0</t>
  </si>
  <si>
    <t>2.2</t>
  </si>
  <si>
    <t>0.6</t>
  </si>
  <si>
    <t>Yếu</t>
  </si>
  <si>
    <t>4</t>
  </si>
  <si>
    <t>2256201161345</t>
  </si>
  <si>
    <t>Trần Nhựt</t>
  </si>
  <si>
    <t>Trường</t>
  </si>
  <si>
    <t>12/07/2004</t>
  </si>
  <si>
    <t>6.3</t>
  </si>
  <si>
    <t>9.1</t>
  </si>
  <si>
    <t>9.6</t>
  </si>
  <si>
    <t>9.5</t>
  </si>
  <si>
    <t>9.7</t>
  </si>
  <si>
    <t>Xuất sắc</t>
  </si>
  <si>
    <t>5</t>
  </si>
  <si>
    <t>2256201161346</t>
  </si>
  <si>
    <t>Phan Thị Kim</t>
  </si>
  <si>
    <t>Tiền</t>
  </si>
  <si>
    <t>06/05/2006</t>
  </si>
  <si>
    <t>2.0</t>
  </si>
  <si>
    <t>0.3</t>
  </si>
  <si>
    <t>0.2</t>
  </si>
  <si>
    <t>0.5</t>
  </si>
  <si>
    <t>6</t>
  </si>
  <si>
    <t>2256201161390</t>
  </si>
  <si>
    <t>Trần Trung</t>
  </si>
  <si>
    <t>Cường</t>
  </si>
  <si>
    <t>05/10/2007</t>
  </si>
  <si>
    <t>3.6</t>
  </si>
  <si>
    <t>3.8</t>
  </si>
  <si>
    <t>3.3</t>
  </si>
  <si>
    <t>3.2</t>
  </si>
  <si>
    <t>1.8</t>
  </si>
  <si>
    <t>7</t>
  </si>
  <si>
    <t>2256201161391</t>
  </si>
  <si>
    <t>Nguyễn Thái</t>
  </si>
  <si>
    <t>Dương</t>
  </si>
  <si>
    <t>28/04/2004</t>
  </si>
  <si>
    <t>6.1</t>
  </si>
  <si>
    <t>8.2</t>
  </si>
  <si>
    <t>9.4</t>
  </si>
  <si>
    <t>8</t>
  </si>
  <si>
    <t>2256201161393</t>
  </si>
  <si>
    <t>Đặng Thành</t>
  </si>
  <si>
    <t>Hiếu</t>
  </si>
  <si>
    <t>20/08/2007</t>
  </si>
  <si>
    <t>7.2</t>
  </si>
  <si>
    <t>6.9</t>
  </si>
  <si>
    <t>8.1</t>
  </si>
  <si>
    <t>4.8</t>
  </si>
  <si>
    <t>7.5</t>
  </si>
  <si>
    <t>Khá</t>
  </si>
  <si>
    <t>9</t>
  </si>
  <si>
    <t>2256201161394</t>
  </si>
  <si>
    <t>Huỳnh Trung</t>
  </si>
  <si>
    <t>Huy</t>
  </si>
  <si>
    <t>26/05/2007</t>
  </si>
  <si>
    <t>6.6</t>
  </si>
  <si>
    <t>6.7</t>
  </si>
  <si>
    <t>7.4</t>
  </si>
  <si>
    <t>10</t>
  </si>
  <si>
    <t>2256201161395</t>
  </si>
  <si>
    <t>Nguyễn Văn</t>
  </si>
  <si>
    <t>11/03/2007</t>
  </si>
  <si>
    <t>6.0</t>
  </si>
  <si>
    <t>7.0</t>
  </si>
  <si>
    <t>7.3</t>
  </si>
  <si>
    <t>7.7</t>
  </si>
  <si>
    <t>11</t>
  </si>
  <si>
    <t>2256201161396</t>
  </si>
  <si>
    <t>Đoàn Chấn</t>
  </si>
  <si>
    <t>Khang</t>
  </si>
  <si>
    <t>20/07/2007</t>
  </si>
  <si>
    <t>7.9</t>
  </si>
  <si>
    <t>12</t>
  </si>
  <si>
    <t>2256201161397</t>
  </si>
  <si>
    <t>Nguyễn Thanh</t>
  </si>
  <si>
    <t>Ngọc</t>
  </si>
  <si>
    <t>02/03/2000</t>
  </si>
  <si>
    <t>13</t>
  </si>
  <si>
    <t>2256201161398</t>
  </si>
  <si>
    <t>Trần Thị Yến</t>
  </si>
  <si>
    <t>11/05/2007</t>
  </si>
  <si>
    <t>14</t>
  </si>
  <si>
    <t>2256201161400</t>
  </si>
  <si>
    <t>Võ Thanh</t>
  </si>
  <si>
    <t>Phong</t>
  </si>
  <si>
    <t>12/03/1999</t>
  </si>
  <si>
    <t>7.8</t>
  </si>
  <si>
    <t>15</t>
  </si>
  <si>
    <t>2256201161401</t>
  </si>
  <si>
    <t>Chau</t>
  </si>
  <si>
    <t>Rích</t>
  </si>
  <si>
    <t>29/12/2004</t>
  </si>
  <si>
    <t>16</t>
  </si>
  <si>
    <t>2256201161403</t>
  </si>
  <si>
    <t>Trần Minh</t>
  </si>
  <si>
    <t>Tính</t>
  </si>
  <si>
    <t>20/07/2005</t>
  </si>
  <si>
    <t>6.8</t>
  </si>
  <si>
    <t>5.6</t>
  </si>
  <si>
    <t>17</t>
  </si>
  <si>
    <t>2256201161404</t>
  </si>
  <si>
    <t>Nguyễn Phước</t>
  </si>
  <si>
    <t>Toàn</t>
  </si>
  <si>
    <t>19/10/2003</t>
  </si>
  <si>
    <t>18</t>
  </si>
  <si>
    <t>2256201161405</t>
  </si>
  <si>
    <t>Hồ Minh</t>
  </si>
  <si>
    <t>Triết</t>
  </si>
  <si>
    <t>01/07/2007</t>
  </si>
  <si>
    <t>Trung bình</t>
  </si>
  <si>
    <t>19</t>
  </si>
  <si>
    <t>2256201161406</t>
  </si>
  <si>
    <t>Phạm Luân Bền</t>
  </si>
  <si>
    <t>Vững</t>
  </si>
  <si>
    <t>11/05/2006</t>
  </si>
  <si>
    <t>6.2</t>
  </si>
  <si>
    <t>20</t>
  </si>
  <si>
    <t>2256201161407</t>
  </si>
  <si>
    <t>Nguyễn Ngọc Tường</t>
  </si>
  <si>
    <t>Vy</t>
  </si>
  <si>
    <t>30/08/2006</t>
  </si>
  <si>
    <t>2.7</t>
  </si>
  <si>
    <t>2.9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</si>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</sst>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2" borderId="1" xfId="0" quotePrefix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164" fontId="0" fillId="0" borderId="7" xfId="0" applyNumberFormat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0" fillId="0" borderId="0" xfId="0" applyNumberFormat="1" applyAlignment="1">
      <alignment vertical="center"/>
    </xf>
  </cellXfs>
  <cellStyles count="2">
    <cellStyle name="Bình thường" xfId="0" builtinId="0"/>
    <cellStyle name="Normal 2" xfId="1" xr:uid="{04744C7E-F7BB-40B0-BF1D-88FAF86AEA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15</xdr:col>
      <xdr:colOff>685799</xdr:colOff>
      <xdr:row>2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7938069-DE18-4FC0-A7C8-B0D9D6DC04FB}"/>
            </a:ext>
          </a:extLst>
        </xdr:cNvPr>
        <xdr:cNvGrpSpPr>
          <a:grpSpLocks/>
        </xdr:cNvGrpSpPr>
      </xdr:nvGrpSpPr>
      <xdr:grpSpPr bwMode="auto">
        <a:xfrm>
          <a:off x="3571875" y="47625"/>
          <a:ext cx="3476624" cy="419100"/>
          <a:chOff x="412" y="6"/>
          <a:chExt cx="346" cy="44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803648C2-3148-4C11-8DD6-C3C97693EE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754EA6BD-A790-4047-A96E-BF258A4D30D5}"/>
              </a:ext>
            </a:extLst>
          </xdr:cNvPr>
          <xdr:cNvSpPr>
            <a:spLocks noChangeShapeType="1"/>
          </xdr:cNvSpPr>
        </xdr:nvSpPr>
        <xdr:spPr bwMode="auto">
          <a:xfrm>
            <a:off x="494" y="48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30</xdr:row>
      <xdr:rowOff>9525</xdr:rowOff>
    </xdr:from>
    <xdr:to>
      <xdr:col>15</xdr:col>
      <xdr:colOff>914399</xdr:colOff>
      <xdr:row>36</xdr:row>
      <xdr:rowOff>19050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7B711150-770F-4B6F-BD6E-68E61E012024}"/>
            </a:ext>
          </a:extLst>
        </xdr:cNvPr>
        <xdr:cNvSpPr txBox="1">
          <a:spLocks noChangeArrowheads="1"/>
        </xdr:cNvSpPr>
      </xdr:nvSpPr>
      <xdr:spPr bwMode="auto">
        <a:xfrm>
          <a:off x="3886199" y="9715500"/>
          <a:ext cx="32861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26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06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30</xdr:row>
      <xdr:rowOff>28575</xdr:rowOff>
    </xdr:from>
    <xdr:to>
      <xdr:col>3</xdr:col>
      <xdr:colOff>895350</xdr:colOff>
      <xdr:row>36</xdr:row>
      <xdr:rowOff>19050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DC9BD73-6C56-4BF3-A71D-9001B56CFEEE}"/>
            </a:ext>
          </a:extLst>
        </xdr:cNvPr>
        <xdr:cNvSpPr txBox="1">
          <a:spLocks noChangeArrowheads="1"/>
        </xdr:cNvSpPr>
      </xdr:nvSpPr>
      <xdr:spPr bwMode="auto">
        <a:xfrm>
          <a:off x="9525" y="973455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7DFE447B-83CD-4466-9C0B-8CD27D069142}"/>
            </a:ext>
          </a:extLst>
        </xdr:cNvPr>
        <xdr:cNvGrpSpPr>
          <a:grpSpLocks/>
        </xdr:cNvGrpSpPr>
      </xdr:nvGrpSpPr>
      <xdr:grpSpPr bwMode="auto">
        <a:xfrm>
          <a:off x="0" y="28575"/>
          <a:ext cx="3324225" cy="733425"/>
          <a:chOff x="4" y="6"/>
          <a:chExt cx="346" cy="44"/>
        </a:xfrm>
      </xdr:grpSpPr>
      <xdr:sp macro="" textlink="">
        <xdr:nvSpPr>
          <xdr:cNvPr id="8" name="Text Box 2">
            <a:extLst>
              <a:ext uri="{FF2B5EF4-FFF2-40B4-BE49-F238E27FC236}">
                <a16:creationId xmlns:a16="http://schemas.microsoft.com/office/drawing/2014/main" id="{01761322-A76E-41E8-BB0F-82998229DC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>
            <a:extLst>
              <a:ext uri="{FF2B5EF4-FFF2-40B4-BE49-F238E27FC236}">
                <a16:creationId xmlns:a16="http://schemas.microsoft.com/office/drawing/2014/main" id="{B03BFC79-154A-44C3-B5E5-7D463031A213}"/>
              </a:ext>
            </a:extLst>
          </xdr:cNvPr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R/BANG%20DIEM/1.%20BANG%20DIEM%20CAC%20NAM%20HOC/N&#258;M%202023/3.%20HKII%2022-23/2.3.%20T&#7892;NG%20H&#7906;P%20&#272;I&#7874;M%20KH&#211;A%2022%20HKI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2957-B7BC-4962-BACF-B26E85D12578}">
  <sheetPr>
    <tabColor rgb="FFFF0000"/>
  </sheetPr>
  <dimension ref="A5:V30"/>
  <sheetViews>
    <sheetView tabSelected="1" topLeftCell="A19" workbookViewId="0">
      <selection activeCell="X33" sqref="X33"/>
    </sheetView>
  </sheetViews>
  <sheetFormatPr defaultRowHeight="15.75" x14ac:dyDescent="0.25"/>
  <cols>
    <col min="1" max="1" width="1.75" style="2" customWidth="1"/>
    <col min="2" max="2" width="4.5" style="2" customWidth="1"/>
    <col min="3" max="3" width="12.25" style="2" bestFit="1" customWidth="1"/>
    <col min="4" max="4" width="16.625" style="2" bestFit="1" customWidth="1"/>
    <col min="5" max="5" width="6.375" style="2" bestFit="1" customWidth="1"/>
    <col min="6" max="6" width="10.5" style="22" customWidth="1"/>
    <col min="7" max="12" width="3.5" style="22" customWidth="1"/>
    <col min="13" max="14" width="3.5" style="2" customWidth="1"/>
    <col min="15" max="15" width="3.5" style="26" customWidth="1"/>
    <col min="16" max="16" width="10.625" style="2" customWidth="1"/>
    <col min="17" max="21" width="4.625" style="2" hidden="1" customWidth="1"/>
    <col min="22" max="22" width="9" style="2" hidden="1" customWidth="1"/>
    <col min="23" max="16384" width="9" style="2"/>
  </cols>
  <sheetData>
    <row r="5" spans="1:22" ht="18.75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2" ht="18.75" x14ac:dyDescent="0.2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8" spans="1:22" s="3" customFormat="1" ht="173.25" customHeight="1" x14ac:dyDescent="0.25">
      <c r="B8" s="4" t="s">
        <v>2</v>
      </c>
      <c r="C8" s="5" t="s">
        <v>3</v>
      </c>
      <c r="D8" s="6" t="s">
        <v>4</v>
      </c>
      <c r="E8" s="7"/>
      <c r="F8" s="5" t="s">
        <v>5</v>
      </c>
      <c r="G8" s="8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10" t="s">
        <v>14</v>
      </c>
      <c r="P8" s="11" t="s">
        <v>15</v>
      </c>
    </row>
    <row r="9" spans="1:22" ht="22.5" customHeight="1" x14ac:dyDescent="0.25">
      <c r="B9" s="12" t="s">
        <v>16</v>
      </c>
      <c r="C9" s="13" t="s">
        <v>17</v>
      </c>
      <c r="D9" s="14" t="s">
        <v>18</v>
      </c>
      <c r="E9" s="15" t="s">
        <v>19</v>
      </c>
      <c r="F9" s="16" t="s">
        <v>20</v>
      </c>
      <c r="G9" s="16" t="s">
        <v>21</v>
      </c>
      <c r="H9" s="17" t="s">
        <v>22</v>
      </c>
      <c r="I9" s="17" t="s">
        <v>23</v>
      </c>
      <c r="J9" s="17" t="s">
        <v>24</v>
      </c>
      <c r="K9" s="17" t="s">
        <v>24</v>
      </c>
      <c r="L9" s="17" t="s">
        <v>25</v>
      </c>
      <c r="M9" s="17" t="s">
        <v>26</v>
      </c>
      <c r="N9" s="17" t="s">
        <v>27</v>
      </c>
      <c r="O9" s="18" t="s">
        <v>28</v>
      </c>
      <c r="P9" s="19" t="s">
        <v>29</v>
      </c>
      <c r="Q9" s="20" t="str">
        <f t="shared" ref="Q9:Q29" si="0">IF(AND(V9&gt;=9),"Xuất sắc","")</f>
        <v/>
      </c>
      <c r="R9" s="20" t="str">
        <f t="shared" ref="R9:R29" si="1">IF((AND(V9&lt;9,V9&gt;=8)),"Giỏi","")</f>
        <v>Giỏi</v>
      </c>
      <c r="S9" s="20" t="str">
        <f t="shared" ref="S9:S29" si="2">IF((AND(V9&lt;8,V9&gt;=7)),"Khá","")</f>
        <v/>
      </c>
      <c r="T9" s="20" t="str">
        <f t="shared" ref="T9:T29" si="3">IF((AND(V9&lt;7,V9&gt;=5)),"Trung bình","")</f>
        <v/>
      </c>
      <c r="U9" s="20" t="str">
        <f t="shared" ref="U9:U29" si="4">IF((AND(O9="",V9=0)),"",IF(V9&lt;5,"Yếu",""))</f>
        <v/>
      </c>
      <c r="V9" s="21">
        <f t="shared" ref="V9:V29" si="5">VALUE(O9)</f>
        <v>8.9</v>
      </c>
    </row>
    <row r="10" spans="1:22" ht="22.5" customHeight="1" x14ac:dyDescent="0.25">
      <c r="B10" s="12" t="s">
        <v>30</v>
      </c>
      <c r="C10" s="13" t="s">
        <v>31</v>
      </c>
      <c r="D10" s="14" t="s">
        <v>32</v>
      </c>
      <c r="E10" s="15" t="s">
        <v>33</v>
      </c>
      <c r="F10" s="16" t="s">
        <v>34</v>
      </c>
      <c r="G10" s="16" t="s">
        <v>35</v>
      </c>
      <c r="H10" s="17" t="s">
        <v>36</v>
      </c>
      <c r="I10" s="17" t="s">
        <v>37</v>
      </c>
      <c r="J10" s="17" t="s">
        <v>28</v>
      </c>
      <c r="K10" s="17" t="s">
        <v>28</v>
      </c>
      <c r="L10" s="17" t="s">
        <v>38</v>
      </c>
      <c r="M10" s="17" t="s">
        <v>35</v>
      </c>
      <c r="N10" s="17" t="s">
        <v>22</v>
      </c>
      <c r="O10" s="18" t="s">
        <v>21</v>
      </c>
      <c r="P10" s="19" t="s">
        <v>29</v>
      </c>
      <c r="Q10" s="20" t="str">
        <f t="shared" si="0"/>
        <v/>
      </c>
      <c r="R10" s="20" t="str">
        <f t="shared" si="1"/>
        <v>Giỏi</v>
      </c>
      <c r="S10" s="20" t="str">
        <f t="shared" si="2"/>
        <v/>
      </c>
      <c r="T10" s="20" t="str">
        <f t="shared" si="3"/>
        <v/>
      </c>
      <c r="U10" s="20" t="str">
        <f t="shared" si="4"/>
        <v/>
      </c>
      <c r="V10" s="21">
        <f t="shared" si="5"/>
        <v>8.5</v>
      </c>
    </row>
    <row r="11" spans="1:22" ht="22.5" customHeight="1" x14ac:dyDescent="0.25">
      <c r="B11" s="12" t="s">
        <v>39</v>
      </c>
      <c r="C11" s="13" t="s">
        <v>40</v>
      </c>
      <c r="D11" s="14" t="s">
        <v>41</v>
      </c>
      <c r="E11" s="15" t="s">
        <v>42</v>
      </c>
      <c r="F11" s="16" t="s">
        <v>43</v>
      </c>
      <c r="G11" s="16" t="s">
        <v>44</v>
      </c>
      <c r="H11" s="17" t="s">
        <v>44</v>
      </c>
      <c r="I11" s="17" t="s">
        <v>45</v>
      </c>
      <c r="J11" s="17" t="s">
        <v>46</v>
      </c>
      <c r="K11" s="17" t="s">
        <v>46</v>
      </c>
      <c r="L11" s="17" t="s">
        <v>46</v>
      </c>
      <c r="M11" s="17" t="s">
        <v>47</v>
      </c>
      <c r="N11" s="17" t="s">
        <v>46</v>
      </c>
      <c r="O11" s="18" t="s">
        <v>48</v>
      </c>
      <c r="P11" s="19" t="s">
        <v>49</v>
      </c>
      <c r="Q11" s="20" t="str">
        <f t="shared" si="0"/>
        <v/>
      </c>
      <c r="R11" s="20" t="str">
        <f t="shared" si="1"/>
        <v/>
      </c>
      <c r="S11" s="20" t="str">
        <f t="shared" si="2"/>
        <v/>
      </c>
      <c r="T11" s="20" t="str">
        <f t="shared" si="3"/>
        <v/>
      </c>
      <c r="U11" s="20" t="str">
        <f t="shared" si="4"/>
        <v>Yếu</v>
      </c>
      <c r="V11" s="21">
        <f t="shared" si="5"/>
        <v>0.6</v>
      </c>
    </row>
    <row r="12" spans="1:22" ht="22.5" customHeight="1" x14ac:dyDescent="0.25">
      <c r="B12" s="12" t="s">
        <v>50</v>
      </c>
      <c r="C12" s="13" t="s">
        <v>51</v>
      </c>
      <c r="D12" s="14" t="s">
        <v>52</v>
      </c>
      <c r="E12" s="15" t="s">
        <v>53</v>
      </c>
      <c r="F12" s="16" t="s">
        <v>54</v>
      </c>
      <c r="G12" s="16" t="s">
        <v>55</v>
      </c>
      <c r="H12" s="17" t="s">
        <v>56</v>
      </c>
      <c r="I12" s="17" t="s">
        <v>57</v>
      </c>
      <c r="J12" s="17" t="s">
        <v>58</v>
      </c>
      <c r="K12" s="17" t="s">
        <v>24</v>
      </c>
      <c r="L12" s="17" t="s">
        <v>59</v>
      </c>
      <c r="M12" s="17" t="s">
        <v>25</v>
      </c>
      <c r="N12" s="17" t="s">
        <v>38</v>
      </c>
      <c r="O12" s="18" t="s">
        <v>27</v>
      </c>
      <c r="P12" s="19" t="s">
        <v>60</v>
      </c>
      <c r="Q12" s="20" t="str">
        <f t="shared" si="0"/>
        <v>Xuất sắc</v>
      </c>
      <c r="R12" s="20" t="str">
        <f t="shared" si="1"/>
        <v/>
      </c>
      <c r="S12" s="20" t="str">
        <f t="shared" si="2"/>
        <v/>
      </c>
      <c r="T12" s="20" t="str">
        <f t="shared" si="3"/>
        <v/>
      </c>
      <c r="U12" s="20" t="str">
        <f t="shared" si="4"/>
        <v/>
      </c>
      <c r="V12" s="21">
        <f t="shared" si="5"/>
        <v>9.3000000000000007</v>
      </c>
    </row>
    <row r="13" spans="1:22" ht="22.5" customHeight="1" x14ac:dyDescent="0.25">
      <c r="B13" s="12" t="s">
        <v>61</v>
      </c>
      <c r="C13" s="13" t="s">
        <v>62</v>
      </c>
      <c r="D13" s="14" t="s">
        <v>63</v>
      </c>
      <c r="E13" s="15" t="s">
        <v>64</v>
      </c>
      <c r="F13" s="16" t="s">
        <v>65</v>
      </c>
      <c r="G13" s="16" t="s">
        <v>46</v>
      </c>
      <c r="H13" s="17" t="s">
        <v>66</v>
      </c>
      <c r="I13" s="17" t="s">
        <v>67</v>
      </c>
      <c r="J13" s="17" t="s">
        <v>46</v>
      </c>
      <c r="K13" s="17" t="s">
        <v>46</v>
      </c>
      <c r="L13" s="17" t="s">
        <v>46</v>
      </c>
      <c r="M13" s="17" t="s">
        <v>66</v>
      </c>
      <c r="N13" s="17" t="s">
        <v>68</v>
      </c>
      <c r="O13" s="18" t="s">
        <v>69</v>
      </c>
      <c r="P13" s="19" t="s">
        <v>49</v>
      </c>
      <c r="Q13" s="20" t="str">
        <f t="shared" si="0"/>
        <v/>
      </c>
      <c r="R13" s="20" t="str">
        <f t="shared" si="1"/>
        <v/>
      </c>
      <c r="S13" s="20" t="str">
        <f t="shared" si="2"/>
        <v/>
      </c>
      <c r="T13" s="20" t="str">
        <f t="shared" si="3"/>
        <v/>
      </c>
      <c r="U13" s="20" t="str">
        <f t="shared" si="4"/>
        <v>Yếu</v>
      </c>
      <c r="V13" s="21">
        <f t="shared" si="5"/>
        <v>0.5</v>
      </c>
    </row>
    <row r="14" spans="1:22" ht="22.5" customHeight="1" x14ac:dyDescent="0.25">
      <c r="B14" s="12" t="s">
        <v>70</v>
      </c>
      <c r="C14" s="13" t="s">
        <v>71</v>
      </c>
      <c r="D14" s="14" t="s">
        <v>72</v>
      </c>
      <c r="E14" s="15" t="s">
        <v>73</v>
      </c>
      <c r="F14" s="16" t="s">
        <v>74</v>
      </c>
      <c r="G14" s="16" t="s">
        <v>56</v>
      </c>
      <c r="H14" s="17" t="s">
        <v>75</v>
      </c>
      <c r="I14" s="17" t="s">
        <v>45</v>
      </c>
      <c r="J14" s="17" t="s">
        <v>76</v>
      </c>
      <c r="K14" s="17" t="s">
        <v>77</v>
      </c>
      <c r="L14" s="17" t="s">
        <v>78</v>
      </c>
      <c r="M14" s="17" t="s">
        <v>66</v>
      </c>
      <c r="N14" s="17" t="s">
        <v>68</v>
      </c>
      <c r="O14" s="18" t="s">
        <v>79</v>
      </c>
      <c r="P14" s="19" t="s">
        <v>49</v>
      </c>
      <c r="Q14" s="20" t="str">
        <f t="shared" si="0"/>
        <v/>
      </c>
      <c r="R14" s="20" t="str">
        <f t="shared" si="1"/>
        <v/>
      </c>
      <c r="S14" s="20" t="str">
        <f t="shared" si="2"/>
        <v/>
      </c>
      <c r="T14" s="20" t="str">
        <f t="shared" si="3"/>
        <v/>
      </c>
      <c r="U14" s="20" t="str">
        <f t="shared" si="4"/>
        <v>Yếu</v>
      </c>
      <c r="V14" s="21">
        <f t="shared" si="5"/>
        <v>1.8</v>
      </c>
    </row>
    <row r="15" spans="1:22" ht="22.5" customHeight="1" x14ac:dyDescent="0.25">
      <c r="B15" s="12" t="s">
        <v>80</v>
      </c>
      <c r="C15" s="13" t="s">
        <v>81</v>
      </c>
      <c r="D15" s="14" t="s">
        <v>82</v>
      </c>
      <c r="E15" s="15" t="s">
        <v>83</v>
      </c>
      <c r="F15" s="16" t="s">
        <v>84</v>
      </c>
      <c r="G15" s="16" t="s">
        <v>85</v>
      </c>
      <c r="H15" s="17" t="s">
        <v>23</v>
      </c>
      <c r="I15" s="17" t="s">
        <v>21</v>
      </c>
      <c r="J15" s="17" t="s">
        <v>24</v>
      </c>
      <c r="K15" s="17" t="s">
        <v>86</v>
      </c>
      <c r="L15" s="17" t="s">
        <v>22</v>
      </c>
      <c r="M15" s="17" t="s">
        <v>87</v>
      </c>
      <c r="N15" s="17" t="s">
        <v>87</v>
      </c>
      <c r="O15" s="18" t="s">
        <v>25</v>
      </c>
      <c r="P15" s="19" t="s">
        <v>29</v>
      </c>
      <c r="Q15" s="20" t="str">
        <f t="shared" si="0"/>
        <v/>
      </c>
      <c r="R15" s="20" t="str">
        <f t="shared" si="1"/>
        <v>Giỏi</v>
      </c>
      <c r="S15" s="20" t="str">
        <f t="shared" si="2"/>
        <v/>
      </c>
      <c r="T15" s="20" t="str">
        <f t="shared" si="3"/>
        <v/>
      </c>
      <c r="U15" s="20" t="str">
        <f t="shared" si="4"/>
        <v/>
      </c>
      <c r="V15" s="21">
        <f t="shared" si="5"/>
        <v>8.8000000000000007</v>
      </c>
    </row>
    <row r="16" spans="1:22" ht="22.5" customHeight="1" x14ac:dyDescent="0.25">
      <c r="B16" s="12" t="s">
        <v>88</v>
      </c>
      <c r="C16" s="13" t="s">
        <v>89</v>
      </c>
      <c r="D16" s="14" t="s">
        <v>90</v>
      </c>
      <c r="E16" s="15" t="s">
        <v>91</v>
      </c>
      <c r="F16" s="16" t="s">
        <v>92</v>
      </c>
      <c r="G16" s="16" t="s">
        <v>93</v>
      </c>
      <c r="H16" s="17" t="s">
        <v>55</v>
      </c>
      <c r="I16" s="17" t="s">
        <v>94</v>
      </c>
      <c r="J16" s="17" t="s">
        <v>95</v>
      </c>
      <c r="K16" s="17" t="s">
        <v>36</v>
      </c>
      <c r="L16" s="17" t="s">
        <v>95</v>
      </c>
      <c r="M16" s="17" t="s">
        <v>96</v>
      </c>
      <c r="N16" s="17" t="s">
        <v>86</v>
      </c>
      <c r="O16" s="18" t="s">
        <v>97</v>
      </c>
      <c r="P16" s="19" t="s">
        <v>98</v>
      </c>
      <c r="Q16" s="20" t="str">
        <f t="shared" si="0"/>
        <v/>
      </c>
      <c r="R16" s="20" t="str">
        <f t="shared" si="1"/>
        <v/>
      </c>
      <c r="S16" s="20" t="str">
        <f t="shared" si="2"/>
        <v>Khá</v>
      </c>
      <c r="T16" s="20" t="str">
        <f t="shared" si="3"/>
        <v/>
      </c>
      <c r="U16" s="20" t="str">
        <f t="shared" si="4"/>
        <v/>
      </c>
      <c r="V16" s="21">
        <f t="shared" si="5"/>
        <v>7.5</v>
      </c>
    </row>
    <row r="17" spans="2:22" ht="22.5" customHeight="1" x14ac:dyDescent="0.25">
      <c r="B17" s="12" t="s">
        <v>99</v>
      </c>
      <c r="C17" s="13" t="s">
        <v>100</v>
      </c>
      <c r="D17" s="14" t="s">
        <v>101</v>
      </c>
      <c r="E17" s="15" t="s">
        <v>102</v>
      </c>
      <c r="F17" s="16" t="s">
        <v>103</v>
      </c>
      <c r="G17" s="16" t="s">
        <v>21</v>
      </c>
      <c r="H17" s="17" t="s">
        <v>35</v>
      </c>
      <c r="I17" s="17" t="s">
        <v>94</v>
      </c>
      <c r="J17" s="17" t="s">
        <v>36</v>
      </c>
      <c r="K17" s="17" t="s">
        <v>26</v>
      </c>
      <c r="L17" s="17" t="s">
        <v>26</v>
      </c>
      <c r="M17" s="17" t="s">
        <v>104</v>
      </c>
      <c r="N17" s="17" t="s">
        <v>105</v>
      </c>
      <c r="O17" s="18" t="s">
        <v>106</v>
      </c>
      <c r="P17" s="19" t="s">
        <v>98</v>
      </c>
      <c r="Q17" s="20" t="str">
        <f t="shared" si="0"/>
        <v/>
      </c>
      <c r="R17" s="20" t="str">
        <f t="shared" si="1"/>
        <v/>
      </c>
      <c r="S17" s="20" t="str">
        <f t="shared" si="2"/>
        <v>Khá</v>
      </c>
      <c r="T17" s="20" t="str">
        <f t="shared" si="3"/>
        <v/>
      </c>
      <c r="U17" s="20" t="str">
        <f t="shared" si="4"/>
        <v/>
      </c>
      <c r="V17" s="21">
        <f t="shared" si="5"/>
        <v>7.4</v>
      </c>
    </row>
    <row r="18" spans="2:22" ht="22.5" customHeight="1" x14ac:dyDescent="0.25">
      <c r="B18" s="12" t="s">
        <v>107</v>
      </c>
      <c r="C18" s="13" t="s">
        <v>108</v>
      </c>
      <c r="D18" s="14" t="s">
        <v>109</v>
      </c>
      <c r="E18" s="15" t="s">
        <v>102</v>
      </c>
      <c r="F18" s="16" t="s">
        <v>110</v>
      </c>
      <c r="G18" s="16" t="s">
        <v>35</v>
      </c>
      <c r="H18" s="17" t="s">
        <v>111</v>
      </c>
      <c r="I18" s="17" t="s">
        <v>112</v>
      </c>
      <c r="J18" s="17" t="s">
        <v>21</v>
      </c>
      <c r="K18" s="17" t="s">
        <v>28</v>
      </c>
      <c r="L18" s="17" t="s">
        <v>36</v>
      </c>
      <c r="M18" s="17" t="s">
        <v>113</v>
      </c>
      <c r="N18" s="17" t="s">
        <v>37</v>
      </c>
      <c r="O18" s="18" t="s">
        <v>114</v>
      </c>
      <c r="P18" s="19" t="s">
        <v>98</v>
      </c>
      <c r="Q18" s="20" t="str">
        <f t="shared" si="0"/>
        <v/>
      </c>
      <c r="R18" s="20" t="str">
        <f t="shared" si="1"/>
        <v/>
      </c>
      <c r="S18" s="20" t="str">
        <f t="shared" si="2"/>
        <v>Khá</v>
      </c>
      <c r="T18" s="20" t="str">
        <f t="shared" si="3"/>
        <v/>
      </c>
      <c r="U18" s="20" t="str">
        <f t="shared" si="4"/>
        <v/>
      </c>
      <c r="V18" s="21">
        <f t="shared" si="5"/>
        <v>7.7</v>
      </c>
    </row>
    <row r="19" spans="2:22" ht="22.5" customHeight="1" x14ac:dyDescent="0.25">
      <c r="B19" s="12" t="s">
        <v>115</v>
      </c>
      <c r="C19" s="13" t="s">
        <v>116</v>
      </c>
      <c r="D19" s="14" t="s">
        <v>117</v>
      </c>
      <c r="E19" s="15" t="s">
        <v>118</v>
      </c>
      <c r="F19" s="16" t="s">
        <v>119</v>
      </c>
      <c r="G19" s="16" t="s">
        <v>104</v>
      </c>
      <c r="H19" s="17" t="s">
        <v>94</v>
      </c>
      <c r="I19" s="17" t="s">
        <v>95</v>
      </c>
      <c r="J19" s="17" t="s">
        <v>58</v>
      </c>
      <c r="K19" s="17" t="s">
        <v>37</v>
      </c>
      <c r="L19" s="17" t="s">
        <v>36</v>
      </c>
      <c r="M19" s="17" t="s">
        <v>112</v>
      </c>
      <c r="N19" s="17" t="s">
        <v>120</v>
      </c>
      <c r="O19" s="18" t="s">
        <v>37</v>
      </c>
      <c r="P19" s="19" t="s">
        <v>29</v>
      </c>
      <c r="Q19" s="20" t="str">
        <f t="shared" si="0"/>
        <v/>
      </c>
      <c r="R19" s="20" t="str">
        <f t="shared" si="1"/>
        <v>Giỏi</v>
      </c>
      <c r="S19" s="20" t="str">
        <f t="shared" si="2"/>
        <v/>
      </c>
      <c r="T19" s="20" t="str">
        <f t="shared" si="3"/>
        <v/>
      </c>
      <c r="U19" s="20" t="str">
        <f t="shared" si="4"/>
        <v/>
      </c>
      <c r="V19" s="21">
        <f t="shared" si="5"/>
        <v>8</v>
      </c>
    </row>
    <row r="20" spans="2:22" ht="22.5" customHeight="1" x14ac:dyDescent="0.25">
      <c r="B20" s="12" t="s">
        <v>121</v>
      </c>
      <c r="C20" s="13" t="s">
        <v>122</v>
      </c>
      <c r="D20" s="14" t="s">
        <v>123</v>
      </c>
      <c r="E20" s="15" t="s">
        <v>124</v>
      </c>
      <c r="F20" s="16" t="s">
        <v>125</v>
      </c>
      <c r="G20" s="16" t="s">
        <v>25</v>
      </c>
      <c r="H20" s="17" t="s">
        <v>36</v>
      </c>
      <c r="I20" s="17" t="s">
        <v>38</v>
      </c>
      <c r="J20" s="17" t="s">
        <v>58</v>
      </c>
      <c r="K20" s="17" t="s">
        <v>25</v>
      </c>
      <c r="L20" s="17" t="s">
        <v>56</v>
      </c>
      <c r="M20" s="17" t="s">
        <v>24</v>
      </c>
      <c r="N20" s="17" t="s">
        <v>24</v>
      </c>
      <c r="O20" s="18" t="s">
        <v>56</v>
      </c>
      <c r="P20" s="19" t="s">
        <v>60</v>
      </c>
      <c r="Q20" s="20" t="str">
        <f t="shared" si="0"/>
        <v>Xuất sắc</v>
      </c>
      <c r="R20" s="20" t="str">
        <f t="shared" si="1"/>
        <v/>
      </c>
      <c r="S20" s="20" t="str">
        <f t="shared" si="2"/>
        <v/>
      </c>
      <c r="T20" s="20" t="str">
        <f t="shared" si="3"/>
        <v/>
      </c>
      <c r="U20" s="20" t="str">
        <f t="shared" si="4"/>
        <v/>
      </c>
      <c r="V20" s="21">
        <f t="shared" si="5"/>
        <v>9.1</v>
      </c>
    </row>
    <row r="21" spans="2:22" ht="22.5" customHeight="1" x14ac:dyDescent="0.25">
      <c r="B21" s="12" t="s">
        <v>126</v>
      </c>
      <c r="C21" s="13" t="s">
        <v>127</v>
      </c>
      <c r="D21" s="14" t="s">
        <v>128</v>
      </c>
      <c r="E21" s="15" t="s">
        <v>124</v>
      </c>
      <c r="F21" s="16" t="s">
        <v>129</v>
      </c>
      <c r="G21" s="16" t="s">
        <v>111</v>
      </c>
      <c r="H21" s="17" t="s">
        <v>112</v>
      </c>
      <c r="I21" s="17" t="s">
        <v>97</v>
      </c>
      <c r="J21" s="17" t="s">
        <v>38</v>
      </c>
      <c r="K21" s="17" t="s">
        <v>38</v>
      </c>
      <c r="L21" s="17" t="s">
        <v>21</v>
      </c>
      <c r="M21" s="17" t="s">
        <v>113</v>
      </c>
      <c r="N21" s="17" t="s">
        <v>37</v>
      </c>
      <c r="O21" s="18" t="s">
        <v>37</v>
      </c>
      <c r="P21" s="19" t="s">
        <v>29</v>
      </c>
      <c r="Q21" s="20" t="str">
        <f t="shared" si="0"/>
        <v/>
      </c>
      <c r="R21" s="20" t="str">
        <f t="shared" si="1"/>
        <v>Giỏi</v>
      </c>
      <c r="S21" s="20" t="str">
        <f t="shared" si="2"/>
        <v/>
      </c>
      <c r="T21" s="20" t="str">
        <f t="shared" si="3"/>
        <v/>
      </c>
      <c r="U21" s="20" t="str">
        <f t="shared" si="4"/>
        <v/>
      </c>
      <c r="V21" s="21">
        <f t="shared" si="5"/>
        <v>8</v>
      </c>
    </row>
    <row r="22" spans="2:22" ht="22.5" customHeight="1" x14ac:dyDescent="0.25">
      <c r="B22" s="12" t="s">
        <v>130</v>
      </c>
      <c r="C22" s="13" t="s">
        <v>131</v>
      </c>
      <c r="D22" s="14" t="s">
        <v>132</v>
      </c>
      <c r="E22" s="15" t="s">
        <v>133</v>
      </c>
      <c r="F22" s="16" t="s">
        <v>134</v>
      </c>
      <c r="G22" s="16" t="s">
        <v>93</v>
      </c>
      <c r="H22" s="17" t="s">
        <v>28</v>
      </c>
      <c r="I22" s="17" t="s">
        <v>38</v>
      </c>
      <c r="J22" s="17" t="s">
        <v>58</v>
      </c>
      <c r="K22" s="17" t="s">
        <v>135</v>
      </c>
      <c r="L22" s="17" t="s">
        <v>23</v>
      </c>
      <c r="M22" s="17" t="s">
        <v>22</v>
      </c>
      <c r="N22" s="17" t="s">
        <v>57</v>
      </c>
      <c r="O22" s="18" t="s">
        <v>38</v>
      </c>
      <c r="P22" s="19" t="s">
        <v>60</v>
      </c>
      <c r="Q22" s="20" t="str">
        <f t="shared" si="0"/>
        <v>Xuất sắc</v>
      </c>
      <c r="R22" s="20" t="str">
        <f t="shared" si="1"/>
        <v/>
      </c>
      <c r="S22" s="20" t="str">
        <f t="shared" si="2"/>
        <v/>
      </c>
      <c r="T22" s="20" t="str">
        <f t="shared" si="3"/>
        <v/>
      </c>
      <c r="U22" s="20" t="str">
        <f t="shared" si="4"/>
        <v/>
      </c>
      <c r="V22" s="21">
        <f t="shared" si="5"/>
        <v>9</v>
      </c>
    </row>
    <row r="23" spans="2:22" ht="22.5" customHeight="1" x14ac:dyDescent="0.25">
      <c r="B23" s="12" t="s">
        <v>136</v>
      </c>
      <c r="C23" s="13" t="s">
        <v>137</v>
      </c>
      <c r="D23" s="14" t="s">
        <v>138</v>
      </c>
      <c r="E23" s="15" t="s">
        <v>139</v>
      </c>
      <c r="F23" s="16" t="s">
        <v>140</v>
      </c>
      <c r="G23" s="16" t="s">
        <v>105</v>
      </c>
      <c r="H23" s="17" t="s">
        <v>23</v>
      </c>
      <c r="I23" s="17" t="s">
        <v>37</v>
      </c>
      <c r="J23" s="17" t="s">
        <v>24</v>
      </c>
      <c r="K23" s="17" t="s">
        <v>86</v>
      </c>
      <c r="L23" s="17" t="s">
        <v>36</v>
      </c>
      <c r="M23" s="17" t="s">
        <v>106</v>
      </c>
      <c r="N23" s="17" t="s">
        <v>27</v>
      </c>
      <c r="O23" s="18" t="s">
        <v>36</v>
      </c>
      <c r="P23" s="19" t="s">
        <v>29</v>
      </c>
      <c r="Q23" s="20" t="str">
        <f t="shared" si="0"/>
        <v/>
      </c>
      <c r="R23" s="20" t="str">
        <f t="shared" si="1"/>
        <v>Giỏi</v>
      </c>
      <c r="S23" s="20" t="str">
        <f t="shared" si="2"/>
        <v/>
      </c>
      <c r="T23" s="20" t="str">
        <f t="shared" si="3"/>
        <v/>
      </c>
      <c r="U23" s="20" t="str">
        <f t="shared" si="4"/>
        <v/>
      </c>
      <c r="V23" s="21">
        <f t="shared" si="5"/>
        <v>8.6</v>
      </c>
    </row>
    <row r="24" spans="2:22" ht="22.5" customHeight="1" x14ac:dyDescent="0.25">
      <c r="B24" s="12" t="s">
        <v>141</v>
      </c>
      <c r="C24" s="13" t="s">
        <v>142</v>
      </c>
      <c r="D24" s="14" t="s">
        <v>143</v>
      </c>
      <c r="E24" s="15" t="s">
        <v>144</v>
      </c>
      <c r="F24" s="16" t="s">
        <v>145</v>
      </c>
      <c r="G24" s="16" t="s">
        <v>85</v>
      </c>
      <c r="H24" s="17" t="s">
        <v>112</v>
      </c>
      <c r="I24" s="17" t="s">
        <v>146</v>
      </c>
      <c r="J24" s="17" t="s">
        <v>36</v>
      </c>
      <c r="K24" s="17" t="s">
        <v>36</v>
      </c>
      <c r="L24" s="17" t="s">
        <v>28</v>
      </c>
      <c r="M24" s="17" t="s">
        <v>147</v>
      </c>
      <c r="N24" s="17" t="s">
        <v>106</v>
      </c>
      <c r="O24" s="18" t="s">
        <v>97</v>
      </c>
      <c r="P24" s="19" t="s">
        <v>98</v>
      </c>
      <c r="Q24" s="20" t="str">
        <f t="shared" si="0"/>
        <v/>
      </c>
      <c r="R24" s="20" t="str">
        <f t="shared" si="1"/>
        <v/>
      </c>
      <c r="S24" s="20" t="str">
        <f t="shared" si="2"/>
        <v>Khá</v>
      </c>
      <c r="T24" s="20" t="str">
        <f t="shared" si="3"/>
        <v/>
      </c>
      <c r="U24" s="20" t="str">
        <f t="shared" si="4"/>
        <v/>
      </c>
      <c r="V24" s="21">
        <f t="shared" si="5"/>
        <v>7.5</v>
      </c>
    </row>
    <row r="25" spans="2:22" ht="22.5" customHeight="1" x14ac:dyDescent="0.25">
      <c r="B25" s="12" t="s">
        <v>148</v>
      </c>
      <c r="C25" s="13" t="s">
        <v>149</v>
      </c>
      <c r="D25" s="14" t="s">
        <v>150</v>
      </c>
      <c r="E25" s="15" t="s">
        <v>151</v>
      </c>
      <c r="F25" s="16" t="s">
        <v>152</v>
      </c>
      <c r="G25" s="16" t="s">
        <v>93</v>
      </c>
      <c r="H25" s="17" t="s">
        <v>26</v>
      </c>
      <c r="I25" s="17" t="s">
        <v>120</v>
      </c>
      <c r="J25" s="17" t="s">
        <v>24</v>
      </c>
      <c r="K25" s="17" t="s">
        <v>26</v>
      </c>
      <c r="L25" s="17" t="s">
        <v>38</v>
      </c>
      <c r="M25" s="17" t="s">
        <v>112</v>
      </c>
      <c r="N25" s="17" t="s">
        <v>58</v>
      </c>
      <c r="O25" s="18" t="s">
        <v>36</v>
      </c>
      <c r="P25" s="19" t="s">
        <v>29</v>
      </c>
      <c r="Q25" s="20" t="str">
        <f t="shared" si="0"/>
        <v/>
      </c>
      <c r="R25" s="20" t="str">
        <f t="shared" si="1"/>
        <v>Giỏi</v>
      </c>
      <c r="S25" s="20" t="str">
        <f t="shared" si="2"/>
        <v/>
      </c>
      <c r="T25" s="20" t="str">
        <f t="shared" si="3"/>
        <v/>
      </c>
      <c r="U25" s="20" t="str">
        <f t="shared" si="4"/>
        <v/>
      </c>
      <c r="V25" s="21">
        <f t="shared" si="5"/>
        <v>8.6</v>
      </c>
    </row>
    <row r="26" spans="2:22" ht="22.5" customHeight="1" x14ac:dyDescent="0.25">
      <c r="B26" s="12" t="s">
        <v>153</v>
      </c>
      <c r="C26" s="13" t="s">
        <v>154</v>
      </c>
      <c r="D26" s="14" t="s">
        <v>155</v>
      </c>
      <c r="E26" s="15" t="s">
        <v>156</v>
      </c>
      <c r="F26" s="16" t="s">
        <v>157</v>
      </c>
      <c r="G26" s="16" t="s">
        <v>93</v>
      </c>
      <c r="H26" s="17" t="s">
        <v>106</v>
      </c>
      <c r="I26" s="17" t="s">
        <v>46</v>
      </c>
      <c r="J26" s="17" t="s">
        <v>28</v>
      </c>
      <c r="K26" s="17" t="s">
        <v>93</v>
      </c>
      <c r="L26" s="17" t="s">
        <v>22</v>
      </c>
      <c r="M26" s="17" t="s">
        <v>55</v>
      </c>
      <c r="N26" s="17" t="s">
        <v>25</v>
      </c>
      <c r="O26" s="18" t="s">
        <v>85</v>
      </c>
      <c r="P26" s="19" t="s">
        <v>158</v>
      </c>
      <c r="Q26" s="20" t="str">
        <f t="shared" si="0"/>
        <v/>
      </c>
      <c r="R26" s="20" t="str">
        <f t="shared" si="1"/>
        <v/>
      </c>
      <c r="S26" s="20" t="str">
        <f t="shared" si="2"/>
        <v/>
      </c>
      <c r="T26" s="20" t="str">
        <f t="shared" si="3"/>
        <v>Trung bình</v>
      </c>
      <c r="U26" s="20" t="str">
        <f t="shared" si="4"/>
        <v/>
      </c>
      <c r="V26" s="21">
        <f t="shared" si="5"/>
        <v>6.1</v>
      </c>
    </row>
    <row r="27" spans="2:22" ht="22.5" customHeight="1" x14ac:dyDescent="0.25">
      <c r="B27" s="12" t="s">
        <v>159</v>
      </c>
      <c r="C27" s="13" t="s">
        <v>160</v>
      </c>
      <c r="D27" s="14" t="s">
        <v>161</v>
      </c>
      <c r="E27" s="15" t="s">
        <v>162</v>
      </c>
      <c r="F27" s="16" t="s">
        <v>163</v>
      </c>
      <c r="G27" s="16" t="s">
        <v>164</v>
      </c>
      <c r="H27" s="17" t="s">
        <v>113</v>
      </c>
      <c r="I27" s="17" t="s">
        <v>97</v>
      </c>
      <c r="J27" s="17" t="s">
        <v>24</v>
      </c>
      <c r="K27" s="17" t="s">
        <v>86</v>
      </c>
      <c r="L27" s="17" t="s">
        <v>86</v>
      </c>
      <c r="M27" s="17" t="s">
        <v>112</v>
      </c>
      <c r="N27" s="17" t="s">
        <v>25</v>
      </c>
      <c r="O27" s="18" t="s">
        <v>95</v>
      </c>
      <c r="P27" s="19" t="s">
        <v>29</v>
      </c>
      <c r="Q27" s="20" t="str">
        <f t="shared" si="0"/>
        <v/>
      </c>
      <c r="R27" s="20" t="str">
        <f t="shared" si="1"/>
        <v>Giỏi</v>
      </c>
      <c r="S27" s="20" t="str">
        <f t="shared" si="2"/>
        <v/>
      </c>
      <c r="T27" s="20" t="str">
        <f t="shared" si="3"/>
        <v/>
      </c>
      <c r="U27" s="20" t="str">
        <f t="shared" si="4"/>
        <v/>
      </c>
      <c r="V27" s="21">
        <f t="shared" si="5"/>
        <v>8.1</v>
      </c>
    </row>
    <row r="28" spans="2:22" ht="22.5" customHeight="1" x14ac:dyDescent="0.25">
      <c r="B28" s="12" t="s">
        <v>165</v>
      </c>
      <c r="C28" s="13" t="s">
        <v>166</v>
      </c>
      <c r="D28" s="14" t="s">
        <v>167</v>
      </c>
      <c r="E28" s="15" t="s">
        <v>168</v>
      </c>
      <c r="F28" s="16" t="s">
        <v>169</v>
      </c>
      <c r="G28" s="16" t="s">
        <v>46</v>
      </c>
      <c r="H28" s="17" t="s">
        <v>170</v>
      </c>
      <c r="I28" s="17" t="s">
        <v>69</v>
      </c>
      <c r="J28" s="17" t="s">
        <v>106</v>
      </c>
      <c r="K28" s="17" t="s">
        <v>112</v>
      </c>
      <c r="L28" s="17" t="s">
        <v>35</v>
      </c>
      <c r="M28" s="17" t="s">
        <v>47</v>
      </c>
      <c r="N28" s="17" t="s">
        <v>46</v>
      </c>
      <c r="O28" s="18" t="s">
        <v>171</v>
      </c>
      <c r="P28" s="19" t="s">
        <v>49</v>
      </c>
      <c r="Q28" s="20" t="str">
        <f t="shared" si="0"/>
        <v/>
      </c>
      <c r="R28" s="20" t="str">
        <f t="shared" si="1"/>
        <v/>
      </c>
      <c r="S28" s="20" t="str">
        <f t="shared" si="2"/>
        <v/>
      </c>
      <c r="T28" s="20" t="str">
        <f t="shared" si="3"/>
        <v/>
      </c>
      <c r="U28" s="20" t="str">
        <f t="shared" si="4"/>
        <v>Yếu</v>
      </c>
      <c r="V28" s="21">
        <f t="shared" si="5"/>
        <v>2.9</v>
      </c>
    </row>
    <row r="29" spans="2:22" ht="9" customHeight="1" x14ac:dyDescent="0.25">
      <c r="O29" s="23"/>
      <c r="P29" s="24"/>
      <c r="Q29" s="20" t="str">
        <f t="shared" si="0"/>
        <v/>
      </c>
      <c r="R29" s="20" t="str">
        <f t="shared" si="1"/>
        <v/>
      </c>
      <c r="S29" s="20" t="str">
        <f t="shared" si="2"/>
        <v/>
      </c>
      <c r="T29" s="20" t="str">
        <f t="shared" si="3"/>
        <v/>
      </c>
      <c r="U29" s="20" t="str">
        <f t="shared" si="4"/>
        <v/>
      </c>
      <c r="V29" s="21">
        <f t="shared" si="5"/>
        <v>0</v>
      </c>
    </row>
    <row r="30" spans="2:22" x14ac:dyDescent="0.25">
      <c r="B30" s="25" t="s">
        <v>172</v>
      </c>
    </row>
  </sheetData>
  <mergeCells count="3">
    <mergeCell ref="A5:P5"/>
    <mergeCell ref="A6:P6"/>
    <mergeCell ref="D8:E8"/>
  </mergeCells>
  <pageMargins left="0.17" right="0.1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TBV22B1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2023-06-27T02:34:53Z</dcterms:created>
  <dcterms:modified xsi:type="dcterms:W3CDTF">2023-06-27T02:36:30Z</dcterms:modified>
</cp:coreProperties>
</file>