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3\2. HKI  22-23\BẢNG ĐIỂM TỔNG HỢP\KHÓA 21\"/>
    </mc:Choice>
  </mc:AlternateContent>
  <bookViews>
    <workbookView xWindow="0" yWindow="0" windowWidth="20490" windowHeight="7665"/>
  </bookViews>
  <sheets>
    <sheet name="TPL21BTS" sheetId="1" r:id="rId1"/>
  </sheets>
  <externalReferences>
    <externalReference r:id="rId2"/>
  </externalReferences>
  <definedNames>
    <definedName name="ádfs" localSheetId="0">#REF!</definedName>
    <definedName name="ádfs">#REF!</definedName>
    <definedName name="dfgdfgsdfgsdfgsfd" localSheetId="0">#REF!</definedName>
    <definedName name="dfgdfgsdfgsdfgsfd">#REF!</definedName>
    <definedName name="HG" localSheetId="0">#REF!</definedName>
    <definedName name="HG">#REF!</definedName>
    <definedName name="_xlnm.Print_Titles" localSheetId="0">TPL21BTS!$8:$8</definedName>
    <definedName name="TBN18BAP" localSheetId="0">#REF!</definedName>
    <definedName name="TBN18BAP">#REF!</definedName>
    <definedName name="TBV16B" localSheetId="0">#REF!</definedName>
    <definedName name="TBV16B">#REF!</definedName>
    <definedName name="TBV16B1" localSheetId="0">#REF!</definedName>
    <definedName name="TBV16B1">#REF!</definedName>
    <definedName name="TBV16B2" localSheetId="0">#REF!</definedName>
    <definedName name="TBV16B2">#REF!</definedName>
    <definedName name="TBV16B3" localSheetId="0">#REF!</definedName>
    <definedName name="TBV16B3">#REF!</definedName>
    <definedName name="TBV16B4" localSheetId="0">#REF!</definedName>
    <definedName name="TBV16B4">#REF!</definedName>
    <definedName name="TBV16B5" localSheetId="0">#REF!</definedName>
    <definedName name="TBV16B5">#REF!</definedName>
    <definedName name="TBV16B6" localSheetId="0">#REF!</definedName>
    <definedName name="TBV16B6">#REF!</definedName>
    <definedName name="TBV16B7" localSheetId="0">#REF!</definedName>
    <definedName name="TBV16B7">#REF!</definedName>
    <definedName name="TBV17A" localSheetId="0">#REF!</definedName>
    <definedName name="TBV17A">#REF!</definedName>
    <definedName name="TBV17B" localSheetId="0">#REF!</definedName>
    <definedName name="TBV17B">#REF!</definedName>
    <definedName name="TBV17B1" localSheetId="0">#REF!</definedName>
    <definedName name="TBV17B1">#REF!</definedName>
    <definedName name="TBV17B2" localSheetId="0">#REF!</definedName>
    <definedName name="TBV17B2">#REF!</definedName>
    <definedName name="TBV18A" localSheetId="0">#REF!</definedName>
    <definedName name="TBV18A">#REF!</definedName>
    <definedName name="TBV18B" localSheetId="0">#REF!</definedName>
    <definedName name="TBV18B">#REF!</definedName>
    <definedName name="TBV19B" localSheetId="0">#REF!</definedName>
    <definedName name="TBV19B">#REF!</definedName>
    <definedName name="TBV21B2" localSheetId="0">#REF!</definedName>
    <definedName name="TBV21B2">#REF!</definedName>
    <definedName name="TCN16B" localSheetId="0">#REF!</definedName>
    <definedName name="TCN16B">#REF!</definedName>
    <definedName name="TCN17A" localSheetId="0">#REF!</definedName>
    <definedName name="TCN17A">#REF!</definedName>
    <definedName name="TCN17B" localSheetId="0">#REF!</definedName>
    <definedName name="TCN17B">#REF!</definedName>
    <definedName name="TCN18A" localSheetId="0">#REF!</definedName>
    <definedName name="TCN18A">#REF!</definedName>
    <definedName name="TCN18B" localSheetId="0">#REF!</definedName>
    <definedName name="TCN18B">#REF!</definedName>
    <definedName name="TCN18BAP" localSheetId="0">#REF!</definedName>
    <definedName name="TCN18BAP">#REF!</definedName>
    <definedName name="TCT18B" localSheetId="0">#REF!</definedName>
    <definedName name="TCT18B">#REF!</definedName>
    <definedName name="TKD18A" localSheetId="0">#REF!</definedName>
    <definedName name="TKD18A">#REF!</definedName>
    <definedName name="TKD18B" localSheetId="0">#REF!</definedName>
    <definedName name="TKD18B">#REF!</definedName>
    <definedName name="TKD18BCP" localSheetId="0">#REF!</definedName>
    <definedName name="TKD18BCP">#REF!</definedName>
    <definedName name="TKH17B" localSheetId="0">#REF!</definedName>
    <definedName name="TKH17B">#REF!</definedName>
    <definedName name="TTV18B" localSheetId="0">#REF!</definedName>
    <definedName name="TTV18B">#REF!</definedName>
    <definedName name="TTV18BCT" localSheetId="0">#REF!</definedName>
    <definedName name="TTV18BCT">#REF!</definedName>
    <definedName name="WQ" localSheetId="0">#REF!</definedName>
    <definedName name="WQ">#REF!</definedName>
    <definedName name="WSDR" localSheetId="0">#REF!</definedName>
    <definedName name="WSD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1" i="1" l="1"/>
  <c r="V21" i="1" s="1"/>
  <c r="W20" i="1"/>
  <c r="V20" i="1" s="1"/>
  <c r="W19" i="1"/>
  <c r="V19" i="1" s="1"/>
  <c r="W18" i="1"/>
  <c r="V18" i="1" s="1"/>
  <c r="W17" i="1"/>
  <c r="V17" i="1" s="1"/>
  <c r="S17" i="1"/>
  <c r="W16" i="1"/>
  <c r="V16" i="1" s="1"/>
  <c r="S16" i="1"/>
  <c r="W15" i="1"/>
  <c r="V15" i="1" s="1"/>
  <c r="S15" i="1"/>
  <c r="W14" i="1"/>
  <c r="S14" i="1" s="1"/>
  <c r="W13" i="1"/>
  <c r="V13" i="1" s="1"/>
  <c r="W12" i="1"/>
  <c r="V12" i="1" s="1"/>
  <c r="S12" i="1"/>
  <c r="W11" i="1"/>
  <c r="V11" i="1" s="1"/>
  <c r="S11" i="1"/>
  <c r="W10" i="1"/>
  <c r="V10" i="1" s="1"/>
  <c r="S10" i="1"/>
  <c r="W9" i="1"/>
  <c r="V9" i="1" s="1"/>
  <c r="S9" i="1"/>
  <c r="S13" i="1" l="1"/>
  <c r="S18" i="1"/>
  <c r="S19" i="1"/>
  <c r="S21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Q9" i="1"/>
  <c r="U9" i="1"/>
  <c r="Q10" i="1"/>
  <c r="U10" i="1"/>
  <c r="Q11" i="1"/>
  <c r="U11" i="1"/>
  <c r="Q12" i="1"/>
  <c r="U12" i="1"/>
  <c r="Q13" i="1"/>
  <c r="U13" i="1"/>
  <c r="Q14" i="1"/>
  <c r="U14" i="1"/>
  <c r="Q15" i="1"/>
  <c r="U15" i="1"/>
  <c r="Q16" i="1"/>
  <c r="U16" i="1"/>
  <c r="Q17" i="1"/>
  <c r="U17" i="1"/>
  <c r="Q18" i="1"/>
  <c r="U18" i="1"/>
  <c r="Q19" i="1"/>
  <c r="U19" i="1"/>
  <c r="Q20" i="1"/>
  <c r="U20" i="1"/>
  <c r="Q21" i="1"/>
  <c r="U21" i="1"/>
  <c r="S20" i="1"/>
  <c r="R9" i="1"/>
  <c r="R10" i="1"/>
  <c r="R11" i="1"/>
  <c r="R12" i="1"/>
  <c r="R13" i="1"/>
  <c r="R14" i="1"/>
  <c r="V14" i="1"/>
  <c r="R15" i="1"/>
  <c r="R16" i="1"/>
  <c r="R17" i="1"/>
  <c r="R18" i="1"/>
  <c r="R19" i="1"/>
  <c r="R20" i="1"/>
  <c r="R21" i="1"/>
</calcChain>
</file>

<file path=xl/sharedStrings.xml><?xml version="1.0" encoding="utf-8"?>
<sst xmlns="http://schemas.openxmlformats.org/spreadsheetml/2006/main" count="211" uniqueCount="112">
  <si>
    <t>BẢNG ĐIỂM TỔNG HỢP LỚP TPL21BTS</t>
  </si>
  <si>
    <t xml:space="preserve"> HỌC KỲ I NĂM HỌC 2022-2023</t>
  </si>
  <si>
    <t>STT</t>
  </si>
  <si>
    <t>MSHS</t>
  </si>
  <si>
    <t>Họ và tên</t>
  </si>
  <si>
    <t>Ngày sinh</t>
  </si>
  <si>
    <t>Nghiệp vụ tòa án, thi hành án dân sự, thừa phát lại(2)</t>
  </si>
  <si>
    <t>Luật Dân sự và Tố tụng DS(3)</t>
  </si>
  <si>
    <t>Pháp luật về công chứng, chứng thực(1)</t>
  </si>
  <si>
    <t>Luật Tài chính(1)</t>
  </si>
  <si>
    <t>Luật Thuế(1)</t>
  </si>
  <si>
    <t>Đăng ký đất đai, nhà ở và tài sản khác gắn liền với đất.(2)</t>
  </si>
  <si>
    <t>Luật Đất đai(2)</t>
  </si>
  <si>
    <t>Luật Hình sự và Tố tụng HS(3)</t>
  </si>
  <si>
    <t>Điểm TB</t>
  </si>
  <si>
    <t>Xếp loại</t>
  </si>
  <si>
    <t>1</t>
  </si>
  <si>
    <t>21BTPL0359</t>
  </si>
  <si>
    <t>Lê Lộc</t>
  </si>
  <si>
    <t>Duy</t>
  </si>
  <si>
    <t>19/05/1986</t>
  </si>
  <si>
    <t>7.3</t>
  </si>
  <si>
    <t>7.7</t>
  </si>
  <si>
    <t>8.8</t>
  </si>
  <si>
    <t>8.1</t>
  </si>
  <si>
    <t>7.5</t>
  </si>
  <si>
    <t>8.3</t>
  </si>
  <si>
    <t>7.9</t>
  </si>
  <si>
    <t>2</t>
  </si>
  <si>
    <t>21BTPL0360</t>
  </si>
  <si>
    <t>Khưu Thị Bích</t>
  </si>
  <si>
    <t>Đào</t>
  </si>
  <si>
    <t>02/07/2000</t>
  </si>
  <si>
    <t>8.5</t>
  </si>
  <si>
    <t>9.3</t>
  </si>
  <si>
    <t>8.6</t>
  </si>
  <si>
    <t>3</t>
  </si>
  <si>
    <t>21BTPL0367</t>
  </si>
  <si>
    <t>Trần Thị Ngọc</t>
  </si>
  <si>
    <t>Mai</t>
  </si>
  <si>
    <t>19/04/2003</t>
  </si>
  <si>
    <t>8.2</t>
  </si>
  <si>
    <t>7.6</t>
  </si>
  <si>
    <t>9.0</t>
  </si>
  <si>
    <t>8.9</t>
  </si>
  <si>
    <t>8.4</t>
  </si>
  <si>
    <t>4</t>
  </si>
  <si>
    <t>21BTPL0368</t>
  </si>
  <si>
    <t>Quách Văn</t>
  </si>
  <si>
    <t>Măng</t>
  </si>
  <si>
    <t>/  /1991</t>
  </si>
  <si>
    <t>9.7</t>
  </si>
  <si>
    <t>9.1</t>
  </si>
  <si>
    <t>9.4</t>
  </si>
  <si>
    <t>5</t>
  </si>
  <si>
    <t>21BTPL0369</t>
  </si>
  <si>
    <t>Lê Trung</t>
  </si>
  <si>
    <t>Nam</t>
  </si>
  <si>
    <t>04/08/1980</t>
  </si>
  <si>
    <t>7.0</t>
  </si>
  <si>
    <t>8.0</t>
  </si>
  <si>
    <t>6</t>
  </si>
  <si>
    <t>21BTPL0371</t>
  </si>
  <si>
    <t>Phan Thị Mỹ</t>
  </si>
  <si>
    <t>Phương</t>
  </si>
  <si>
    <t>23/10/2002</t>
  </si>
  <si>
    <t>6.7</t>
  </si>
  <si>
    <t>7</t>
  </si>
  <si>
    <t>21BTPL0375</t>
  </si>
  <si>
    <t>Nguyễn Thị Lệ</t>
  </si>
  <si>
    <t>Thu</t>
  </si>
  <si>
    <t>12/08/1988</t>
  </si>
  <si>
    <t>8</t>
  </si>
  <si>
    <t>21BTPL0379</t>
  </si>
  <si>
    <t>Lê Phước</t>
  </si>
  <si>
    <t>Trung</t>
  </si>
  <si>
    <t>15/10/1984</t>
  </si>
  <si>
    <t>7.8</t>
  </si>
  <si>
    <t>9</t>
  </si>
  <si>
    <t>21BTPL0380</t>
  </si>
  <si>
    <t>Lê Văn</t>
  </si>
  <si>
    <t>Tuấn</t>
  </si>
  <si>
    <t>24/04/1986</t>
  </si>
  <si>
    <t>9.5</t>
  </si>
  <si>
    <t>9.9</t>
  </si>
  <si>
    <t>10.0</t>
  </si>
  <si>
    <t>10</t>
  </si>
  <si>
    <t>21BTPL0575</t>
  </si>
  <si>
    <t>Đặng Thị</t>
  </si>
  <si>
    <t>Út</t>
  </si>
  <si>
    <t>19/09/1988</t>
  </si>
  <si>
    <t>8.7</t>
  </si>
  <si>
    <t>11</t>
  </si>
  <si>
    <t>21BTPL0582</t>
  </si>
  <si>
    <t>Võ Thị</t>
  </si>
  <si>
    <t>Duyên</t>
  </si>
  <si>
    <t>29/07/1997</t>
  </si>
  <si>
    <t>12</t>
  </si>
  <si>
    <t>21BTPL0587</t>
  </si>
  <si>
    <t>Nguyễn Văn</t>
  </si>
  <si>
    <t>Điền</t>
  </si>
  <si>
    <t>07/03/1988</t>
  </si>
  <si>
    <t>13</t>
  </si>
  <si>
    <t>21BTPL0588</t>
  </si>
  <si>
    <t>Nguyễn Thanh</t>
  </si>
  <si>
    <t>Hải</t>
  </si>
  <si>
    <t>01/01/1968</t>
  </si>
  <si>
    <t>5.7</t>
  </si>
  <si>
    <t>6.3</t>
  </si>
  <si>
    <t>Khá</t>
  </si>
  <si>
    <t>Giỏi</t>
  </si>
  <si>
    <t>Xuất sắc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</si>
</sst>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  <charset val="163"/>
    </font>
    <font>
      <b/>
      <sz val="11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/>
    <xf numFmtId="14" fontId="4" fillId="0" borderId="3" xfId="0" quotePrefix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0</xdr:row>
      <xdr:rowOff>38100</xdr:rowOff>
    </xdr:from>
    <xdr:to>
      <xdr:col>15</xdr:col>
      <xdr:colOff>628650</xdr:colOff>
      <xdr:row>2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790950" y="38100"/>
          <a:ext cx="3086100" cy="419100"/>
          <a:chOff x="412" y="6"/>
          <a:chExt cx="346" cy="44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412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en-U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Độc lập – Tự do – Hạnh phúc</a:t>
            </a:r>
          </a:p>
        </xdr:txBody>
      </xdr:sp>
      <xdr:sp macro="" textlink="">
        <xdr:nvSpPr>
          <xdr:cNvPr id="4" name="Line 6"/>
          <xdr:cNvSpPr>
            <a:spLocks noChangeShapeType="1"/>
          </xdr:cNvSpPr>
        </xdr:nvSpPr>
        <xdr:spPr bwMode="auto">
          <a:xfrm>
            <a:off x="487" y="45"/>
            <a:ext cx="19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6</xdr:col>
      <xdr:colOff>161925</xdr:colOff>
      <xdr:row>22</xdr:row>
      <xdr:rowOff>19050</xdr:rowOff>
    </xdr:from>
    <xdr:to>
      <xdr:col>23</xdr:col>
      <xdr:colOff>9525</xdr:colOff>
      <xdr:row>28</xdr:row>
      <xdr:rowOff>38100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4162425" y="8877300"/>
          <a:ext cx="28860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Châu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Đốc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, ngày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09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 tháng  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06  </a:t>
          </a:r>
          <a:r>
            <a:rPr lang="vi-VN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năm 2</a:t>
          </a: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023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Người lập bảng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Quốc Thái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</xdr:row>
      <xdr:rowOff>19050</xdr:rowOff>
    </xdr:from>
    <xdr:to>
      <xdr:col>3</xdr:col>
      <xdr:colOff>1066800</xdr:colOff>
      <xdr:row>28</xdr:row>
      <xdr:rowOff>38100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8877300"/>
          <a:ext cx="2362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200" b="1" i="0">
              <a:latin typeface="Times New Roman" pitchFamily="18" charset="0"/>
              <a:ea typeface="+mn-ea"/>
              <a:cs typeface="Times New Roman" pitchFamily="18" charset="0"/>
            </a:rPr>
            <a:t>TL. HIỆU TR</a:t>
          </a:r>
          <a:r>
            <a:rPr lang="vi-VN" sz="1200" b="1" i="0">
              <a:latin typeface="Times New Roman" pitchFamily="18" charset="0"/>
              <a:ea typeface="+mn-ea"/>
              <a:cs typeface="Times New Roman" pitchFamily="18" charset="0"/>
            </a:rPr>
            <a:t>ƯỞNG</a:t>
          </a:r>
          <a:endParaRPr lang="vi-VN" sz="1200" b="0" i="0">
            <a:latin typeface="Times New Roman" pitchFamily="18" charset="0"/>
            <a:ea typeface="+mn-ea"/>
            <a:cs typeface="Times New Roman" pitchFamily="18" charset="0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TP. Đào tạo</a:t>
          </a: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endParaRPr lang="vi-VN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vi-VN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Ths. </a:t>
          </a:r>
          <a:r>
            <a:rPr lang="en-US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Trần</a:t>
          </a:r>
          <a:r>
            <a:rPr lang="en-US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Thanh Dũng</a:t>
          </a:r>
          <a:endParaRPr lang="vi-VN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5</xdr:col>
      <xdr:colOff>28575</xdr:colOff>
      <xdr:row>4</xdr:row>
      <xdr:rowOff>133350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0" y="28575"/>
          <a:ext cx="3219450" cy="904875"/>
          <a:chOff x="4" y="6"/>
          <a:chExt cx="346" cy="44"/>
        </a:xfrm>
      </xdr:grpSpPr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>
            <a:off x="4" y="6"/>
            <a:ext cx="34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SỞ 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LAO ĐỘNG - TH</a:t>
            </a:r>
            <a:r>
              <a:rPr lang="vi-VN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ƯƠN</a:t>
            </a: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 BINH VÀ XÃ HỘI</a:t>
            </a:r>
          </a:p>
          <a:p>
            <a:pPr algn="ctr" rtl="1">
              <a:defRPr sz="1000"/>
            </a:pPr>
            <a:r>
              <a:rPr lang="en-US" sz="1100" b="0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</a:t>
            </a:r>
            <a:r>
              <a:rPr lang="en-US" sz="1100" b="0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GIANG</a:t>
            </a:r>
            <a:endParaRPr lang="vi-VN" sz="1100" b="0" i="0" strike="noStrike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 rtl="1">
              <a:defRPr sz="1000"/>
            </a:pP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TRƯỜNG TRUNG CẤP KỸ THUẬT</a:t>
            </a:r>
            <a:r>
              <a:rPr lang="en-US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- TỔNG</a:t>
            </a: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HỢP</a:t>
            </a:r>
          </a:p>
          <a:p>
            <a:pPr algn="ctr" rtl="1">
              <a:defRPr sz="1000"/>
            </a:pPr>
            <a:r>
              <a:rPr lang="en-US" sz="1100" b="1" i="0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AN GIANG</a:t>
            </a:r>
            <a:r>
              <a:rPr lang="vi-VN" sz="1100" b="1" i="0" strike="noStrike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xdr:txBody>
      </xdr:sp>
      <xdr:sp macro="" textlink="">
        <xdr:nvSpPr>
          <xdr:cNvPr id="9" name="Line 3"/>
          <xdr:cNvSpPr>
            <a:spLocks noChangeShapeType="1"/>
          </xdr:cNvSpPr>
        </xdr:nvSpPr>
        <xdr:spPr bwMode="auto">
          <a:xfrm>
            <a:off x="143" y="39"/>
            <a:ext cx="64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ogle%20Drive/BANG%20DIEM/1.%20BANG%20DIEM%20CAC%20NAM%20HOC/N&#258;M%202023/2.%20HKI%20%2022-23/2.2.%20T&#7892;NG%20H&#7906;P%20&#272;I&#7874;M%20KH&#211;A%2021%20HKI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KÊ"/>
      <sheetName val="TBV21B1"/>
      <sheetName val="TBV21B2"/>
      <sheetName val="TCN21B"/>
      <sheetName val="TKD21B1"/>
      <sheetName val="TKD21B2"/>
      <sheetName val="TML21B1"/>
      <sheetName val="TML21B2"/>
      <sheetName val="TMT21B"/>
      <sheetName val="TNH21B"/>
      <sheetName val="TTV21B1"/>
      <sheetName val="TTV21B2"/>
      <sheetName val="TTV21B3"/>
      <sheetName val="TXD21B"/>
      <sheetName val="TĐC21B"/>
      <sheetName val="TBN21BAP"/>
      <sheetName val="TPL21BTS"/>
      <sheetName val="TBV21B1LX"/>
      <sheetName val="TBV21B2LX"/>
      <sheetName val="TKD21B1LX"/>
      <sheetName val="TKD21B2LX"/>
      <sheetName val="TKD21B3LX"/>
      <sheetName val="TTT21BL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W21"/>
  <sheetViews>
    <sheetView tabSelected="1" workbookViewId="0">
      <selection activeCell="F28" sqref="F28"/>
    </sheetView>
  </sheetViews>
  <sheetFormatPr defaultRowHeight="15.75" x14ac:dyDescent="0.25"/>
  <cols>
    <col min="1" max="1" width="1.75" style="2" customWidth="1"/>
    <col min="2" max="2" width="4.5" style="2" customWidth="1"/>
    <col min="3" max="3" width="10.75" style="2" bestFit="1" customWidth="1"/>
    <col min="4" max="4" width="17.625" style="2" customWidth="1"/>
    <col min="5" max="5" width="7.25" style="2" customWidth="1"/>
    <col min="6" max="6" width="10.625" style="22" customWidth="1"/>
    <col min="7" max="14" width="3.25" style="2" customWidth="1"/>
    <col min="15" max="15" width="3.5" style="2" customWidth="1"/>
    <col min="16" max="16" width="10.375" style="2" customWidth="1"/>
    <col min="17" max="22" width="4.625" style="2" hidden="1" customWidth="1"/>
    <col min="23" max="23" width="9" style="2" hidden="1" customWidth="1"/>
    <col min="24" max="16384" width="9" style="2"/>
  </cols>
  <sheetData>
    <row r="5" spans="1:23" ht="26.25" customHeight="1" x14ac:dyDescent="0.2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23" ht="18.75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8" spans="1:23" ht="294.75" customHeight="1" x14ac:dyDescent="0.25">
      <c r="B8" s="3" t="s">
        <v>2</v>
      </c>
      <c r="C8" s="3" t="s">
        <v>3</v>
      </c>
      <c r="D8" s="4" t="s">
        <v>4</v>
      </c>
      <c r="E8" s="5"/>
      <c r="F8" s="3" t="s">
        <v>5</v>
      </c>
      <c r="G8" s="6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6" t="s">
        <v>11</v>
      </c>
      <c r="M8" s="7" t="s">
        <v>12</v>
      </c>
      <c r="N8" s="7" t="s">
        <v>13</v>
      </c>
      <c r="O8" s="8" t="s">
        <v>14</v>
      </c>
      <c r="P8" s="9" t="s">
        <v>15</v>
      </c>
    </row>
    <row r="9" spans="1:23" s="10" customFormat="1" ht="20.25" customHeight="1" x14ac:dyDescent="0.25">
      <c r="B9" s="11" t="s">
        <v>16</v>
      </c>
      <c r="C9" s="12" t="s">
        <v>17</v>
      </c>
      <c r="D9" s="13" t="s">
        <v>18</v>
      </c>
      <c r="E9" s="14" t="s">
        <v>19</v>
      </c>
      <c r="F9" s="15" t="s">
        <v>20</v>
      </c>
      <c r="G9" s="16" t="s">
        <v>21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22</v>
      </c>
      <c r="M9" s="16" t="s">
        <v>26</v>
      </c>
      <c r="N9" s="16" t="s">
        <v>24</v>
      </c>
      <c r="O9" s="17" t="s">
        <v>27</v>
      </c>
      <c r="P9" s="18" t="s">
        <v>109</v>
      </c>
      <c r="Q9" s="19" t="str">
        <f>IF(AND(W9&gt;=9),"Xuất sắc","")</f>
        <v/>
      </c>
      <c r="R9" s="19" t="str">
        <f>IF((AND(W9&lt;9,W9&gt;=8)),"Giỏi","")</f>
        <v/>
      </c>
      <c r="S9" s="19" t="str">
        <f>IF((AND(W9&lt;8,W9&gt;=7)),"Khá","")</f>
        <v>Khá</v>
      </c>
      <c r="T9" s="19" t="str">
        <f>IF((AND(W9&lt;7,W9&gt;=6)),"Trung bình khá","")</f>
        <v/>
      </c>
      <c r="U9" s="19" t="str">
        <f>IF((AND(W9&lt;6,W9&gt;=5)),"Trung bình","")</f>
        <v/>
      </c>
      <c r="V9" s="19" t="str">
        <f>IF((AND(O9="",W9=0)),"",IF(W9&lt;5,"Yếu",""))</f>
        <v/>
      </c>
      <c r="W9" s="20">
        <f>VALUE(O9)</f>
        <v>7.9</v>
      </c>
    </row>
    <row r="10" spans="1:23" s="10" customFormat="1" ht="20.25" customHeight="1" x14ac:dyDescent="0.25">
      <c r="B10" s="11" t="s">
        <v>28</v>
      </c>
      <c r="C10" s="16" t="s">
        <v>29</v>
      </c>
      <c r="D10" s="13" t="s">
        <v>30</v>
      </c>
      <c r="E10" s="14" t="s">
        <v>31</v>
      </c>
      <c r="F10" s="21" t="s">
        <v>32</v>
      </c>
      <c r="G10" s="16" t="s">
        <v>27</v>
      </c>
      <c r="H10" s="16" t="s">
        <v>33</v>
      </c>
      <c r="I10" s="16" t="s">
        <v>34</v>
      </c>
      <c r="J10" s="16" t="s">
        <v>24</v>
      </c>
      <c r="K10" s="16" t="s">
        <v>22</v>
      </c>
      <c r="L10" s="16" t="s">
        <v>22</v>
      </c>
      <c r="M10" s="16" t="s">
        <v>35</v>
      </c>
      <c r="N10" s="16" t="s">
        <v>22</v>
      </c>
      <c r="O10" s="17" t="s">
        <v>24</v>
      </c>
      <c r="P10" s="18" t="s">
        <v>110</v>
      </c>
      <c r="Q10" s="19" t="str">
        <f t="shared" ref="Q10:Q21" si="0">IF(AND(W10&gt;=9),"Xuất sắc","")</f>
        <v/>
      </c>
      <c r="R10" s="19" t="str">
        <f t="shared" ref="R10:R21" si="1">IF((AND(W10&lt;9,W10&gt;=8)),"Giỏi","")</f>
        <v>Giỏi</v>
      </c>
      <c r="S10" s="19" t="str">
        <f t="shared" ref="S10:S21" si="2">IF((AND(W10&lt;8,W10&gt;=7)),"Khá","")</f>
        <v/>
      </c>
      <c r="T10" s="19" t="str">
        <f t="shared" ref="T10:T21" si="3">IF((AND(W10&lt;7,W10&gt;=6)),"Trung bình khá","")</f>
        <v/>
      </c>
      <c r="U10" s="19" t="str">
        <f t="shared" ref="U10:U21" si="4">IF((AND(W10&lt;6,W10&gt;=5)),"Trung bình","")</f>
        <v/>
      </c>
      <c r="V10" s="19" t="str">
        <f t="shared" ref="V10:V21" si="5">IF((AND(O10="",W10=0)),"",IF(W10&lt;5,"Yếu",""))</f>
        <v/>
      </c>
      <c r="W10" s="20">
        <f t="shared" ref="W10:W21" si="6">VALUE(O10)</f>
        <v>8.1</v>
      </c>
    </row>
    <row r="11" spans="1:23" s="10" customFormat="1" ht="20.25" customHeight="1" x14ac:dyDescent="0.25">
      <c r="B11" s="11" t="s">
        <v>36</v>
      </c>
      <c r="C11" s="16" t="s">
        <v>37</v>
      </c>
      <c r="D11" s="13" t="s">
        <v>38</v>
      </c>
      <c r="E11" s="14" t="s">
        <v>39</v>
      </c>
      <c r="F11" s="15" t="s">
        <v>40</v>
      </c>
      <c r="G11" s="16" t="s">
        <v>24</v>
      </c>
      <c r="H11" s="16" t="s">
        <v>41</v>
      </c>
      <c r="I11" s="16" t="s">
        <v>34</v>
      </c>
      <c r="J11" s="16" t="s">
        <v>34</v>
      </c>
      <c r="K11" s="16" t="s">
        <v>42</v>
      </c>
      <c r="L11" s="16" t="s">
        <v>21</v>
      </c>
      <c r="M11" s="16" t="s">
        <v>43</v>
      </c>
      <c r="N11" s="16" t="s">
        <v>44</v>
      </c>
      <c r="O11" s="17" t="s">
        <v>45</v>
      </c>
      <c r="P11" s="18" t="s">
        <v>110</v>
      </c>
      <c r="Q11" s="19" t="str">
        <f t="shared" si="0"/>
        <v/>
      </c>
      <c r="R11" s="19" t="str">
        <f t="shared" si="1"/>
        <v>Giỏi</v>
      </c>
      <c r="S11" s="19" t="str">
        <f t="shared" si="2"/>
        <v/>
      </c>
      <c r="T11" s="19" t="str">
        <f t="shared" si="3"/>
        <v/>
      </c>
      <c r="U11" s="19" t="str">
        <f t="shared" si="4"/>
        <v/>
      </c>
      <c r="V11" s="19" t="str">
        <f t="shared" si="5"/>
        <v/>
      </c>
      <c r="W11" s="20">
        <f t="shared" si="6"/>
        <v>8.4</v>
      </c>
    </row>
    <row r="12" spans="1:23" s="10" customFormat="1" ht="20.25" customHeight="1" x14ac:dyDescent="0.25">
      <c r="B12" s="11" t="s">
        <v>46</v>
      </c>
      <c r="C12" s="16" t="s">
        <v>47</v>
      </c>
      <c r="D12" s="13" t="s">
        <v>48</v>
      </c>
      <c r="E12" s="14" t="s">
        <v>49</v>
      </c>
      <c r="F12" s="15" t="s">
        <v>50</v>
      </c>
      <c r="G12" s="16" t="s">
        <v>27</v>
      </c>
      <c r="H12" s="16" t="s">
        <v>45</v>
      </c>
      <c r="I12" s="16" t="s">
        <v>51</v>
      </c>
      <c r="J12" s="16" t="s">
        <v>52</v>
      </c>
      <c r="K12" s="16" t="s">
        <v>27</v>
      </c>
      <c r="L12" s="16" t="s">
        <v>22</v>
      </c>
      <c r="M12" s="16" t="s">
        <v>53</v>
      </c>
      <c r="N12" s="16" t="s">
        <v>24</v>
      </c>
      <c r="O12" s="17" t="s">
        <v>45</v>
      </c>
      <c r="P12" s="18" t="s">
        <v>110</v>
      </c>
      <c r="Q12" s="19" t="str">
        <f t="shared" si="0"/>
        <v/>
      </c>
      <c r="R12" s="19" t="str">
        <f t="shared" si="1"/>
        <v>Giỏi</v>
      </c>
      <c r="S12" s="19" t="str">
        <f t="shared" si="2"/>
        <v/>
      </c>
      <c r="T12" s="19" t="str">
        <f t="shared" si="3"/>
        <v/>
      </c>
      <c r="U12" s="19" t="str">
        <f t="shared" si="4"/>
        <v/>
      </c>
      <c r="V12" s="19" t="str">
        <f t="shared" si="5"/>
        <v/>
      </c>
      <c r="W12" s="20">
        <f t="shared" si="6"/>
        <v>8.4</v>
      </c>
    </row>
    <row r="13" spans="1:23" s="10" customFormat="1" ht="20.25" customHeight="1" x14ac:dyDescent="0.25">
      <c r="B13" s="11" t="s">
        <v>54</v>
      </c>
      <c r="C13" s="16" t="s">
        <v>55</v>
      </c>
      <c r="D13" s="13" t="s">
        <v>56</v>
      </c>
      <c r="E13" s="14" t="s">
        <v>57</v>
      </c>
      <c r="F13" s="21" t="s">
        <v>58</v>
      </c>
      <c r="G13" s="16" t="s">
        <v>59</v>
      </c>
      <c r="H13" s="16" t="s">
        <v>24</v>
      </c>
      <c r="I13" s="16" t="s">
        <v>43</v>
      </c>
      <c r="J13" s="16" t="s">
        <v>25</v>
      </c>
      <c r="K13" s="16" t="s">
        <v>22</v>
      </c>
      <c r="L13" s="16" t="s">
        <v>22</v>
      </c>
      <c r="M13" s="16" t="s">
        <v>44</v>
      </c>
      <c r="N13" s="16" t="s">
        <v>24</v>
      </c>
      <c r="O13" s="17" t="s">
        <v>60</v>
      </c>
      <c r="P13" s="18" t="s">
        <v>110</v>
      </c>
      <c r="Q13" s="19" t="str">
        <f t="shared" si="0"/>
        <v/>
      </c>
      <c r="R13" s="19" t="str">
        <f t="shared" si="1"/>
        <v>Giỏi</v>
      </c>
      <c r="S13" s="19" t="str">
        <f t="shared" si="2"/>
        <v/>
      </c>
      <c r="T13" s="19" t="str">
        <f t="shared" si="3"/>
        <v/>
      </c>
      <c r="U13" s="19" t="str">
        <f t="shared" si="4"/>
        <v/>
      </c>
      <c r="V13" s="19" t="str">
        <f t="shared" si="5"/>
        <v/>
      </c>
      <c r="W13" s="20">
        <f t="shared" si="6"/>
        <v>8</v>
      </c>
    </row>
    <row r="14" spans="1:23" s="10" customFormat="1" ht="20.25" customHeight="1" x14ac:dyDescent="0.25">
      <c r="B14" s="11" t="s">
        <v>61</v>
      </c>
      <c r="C14" s="16" t="s">
        <v>62</v>
      </c>
      <c r="D14" s="13" t="s">
        <v>63</v>
      </c>
      <c r="E14" s="14" t="s">
        <v>64</v>
      </c>
      <c r="F14" s="15" t="s">
        <v>65</v>
      </c>
      <c r="G14" s="16" t="s">
        <v>66</v>
      </c>
      <c r="H14" s="16" t="s">
        <v>33</v>
      </c>
      <c r="I14" s="16" t="s">
        <v>52</v>
      </c>
      <c r="J14" s="16" t="s">
        <v>41</v>
      </c>
      <c r="K14" s="16" t="s">
        <v>42</v>
      </c>
      <c r="L14" s="16" t="s">
        <v>22</v>
      </c>
      <c r="M14" s="16" t="s">
        <v>35</v>
      </c>
      <c r="N14" s="16" t="s">
        <v>26</v>
      </c>
      <c r="O14" s="17" t="s">
        <v>24</v>
      </c>
      <c r="P14" s="18" t="s">
        <v>110</v>
      </c>
      <c r="Q14" s="19" t="str">
        <f t="shared" si="0"/>
        <v/>
      </c>
      <c r="R14" s="19" t="str">
        <f t="shared" si="1"/>
        <v>Giỏi</v>
      </c>
      <c r="S14" s="19" t="str">
        <f t="shared" si="2"/>
        <v/>
      </c>
      <c r="T14" s="19" t="str">
        <f t="shared" si="3"/>
        <v/>
      </c>
      <c r="U14" s="19" t="str">
        <f t="shared" si="4"/>
        <v/>
      </c>
      <c r="V14" s="19" t="str">
        <f t="shared" si="5"/>
        <v/>
      </c>
      <c r="W14" s="20">
        <f t="shared" si="6"/>
        <v>8.1</v>
      </c>
    </row>
    <row r="15" spans="1:23" s="10" customFormat="1" ht="20.25" customHeight="1" x14ac:dyDescent="0.25">
      <c r="B15" s="11" t="s">
        <v>67</v>
      </c>
      <c r="C15" s="16" t="s">
        <v>68</v>
      </c>
      <c r="D15" s="13" t="s">
        <v>69</v>
      </c>
      <c r="E15" s="14" t="s">
        <v>70</v>
      </c>
      <c r="F15" s="21" t="s">
        <v>71</v>
      </c>
      <c r="G15" s="16" t="s">
        <v>27</v>
      </c>
      <c r="H15" s="16" t="s">
        <v>45</v>
      </c>
      <c r="I15" s="16" t="s">
        <v>52</v>
      </c>
      <c r="J15" s="16" t="s">
        <v>52</v>
      </c>
      <c r="K15" s="16" t="s">
        <v>27</v>
      </c>
      <c r="L15" s="16" t="s">
        <v>22</v>
      </c>
      <c r="M15" s="16" t="s">
        <v>52</v>
      </c>
      <c r="N15" s="16" t="s">
        <v>24</v>
      </c>
      <c r="O15" s="17" t="s">
        <v>26</v>
      </c>
      <c r="P15" s="18" t="s">
        <v>110</v>
      </c>
      <c r="Q15" s="19" t="str">
        <f t="shared" si="0"/>
        <v/>
      </c>
      <c r="R15" s="19" t="str">
        <f t="shared" si="1"/>
        <v>Giỏi</v>
      </c>
      <c r="S15" s="19" t="str">
        <f t="shared" si="2"/>
        <v/>
      </c>
      <c r="T15" s="19" t="str">
        <f t="shared" si="3"/>
        <v/>
      </c>
      <c r="U15" s="19" t="str">
        <f t="shared" si="4"/>
        <v/>
      </c>
      <c r="V15" s="19" t="str">
        <f t="shared" si="5"/>
        <v/>
      </c>
      <c r="W15" s="20">
        <f t="shared" si="6"/>
        <v>8.3000000000000007</v>
      </c>
    </row>
    <row r="16" spans="1:23" s="10" customFormat="1" ht="20.25" customHeight="1" x14ac:dyDescent="0.25">
      <c r="B16" s="11" t="s">
        <v>72</v>
      </c>
      <c r="C16" s="16" t="s">
        <v>73</v>
      </c>
      <c r="D16" s="13" t="s">
        <v>74</v>
      </c>
      <c r="E16" s="14" t="s">
        <v>75</v>
      </c>
      <c r="F16" s="15" t="s">
        <v>76</v>
      </c>
      <c r="G16" s="16" t="s">
        <v>42</v>
      </c>
      <c r="H16" s="16" t="s">
        <v>44</v>
      </c>
      <c r="I16" s="16" t="s">
        <v>53</v>
      </c>
      <c r="J16" s="16" t="s">
        <v>45</v>
      </c>
      <c r="K16" s="16" t="s">
        <v>42</v>
      </c>
      <c r="L16" s="16" t="s">
        <v>60</v>
      </c>
      <c r="M16" s="16" t="s">
        <v>23</v>
      </c>
      <c r="N16" s="16" t="s">
        <v>77</v>
      </c>
      <c r="O16" s="17" t="s">
        <v>26</v>
      </c>
      <c r="P16" s="18" t="s">
        <v>110</v>
      </c>
      <c r="Q16" s="19" t="str">
        <f t="shared" si="0"/>
        <v/>
      </c>
      <c r="R16" s="19" t="str">
        <f t="shared" si="1"/>
        <v>Giỏi</v>
      </c>
      <c r="S16" s="19" t="str">
        <f t="shared" si="2"/>
        <v/>
      </c>
      <c r="T16" s="19" t="str">
        <f t="shared" si="3"/>
        <v/>
      </c>
      <c r="U16" s="19" t="str">
        <f t="shared" si="4"/>
        <v/>
      </c>
      <c r="V16" s="19" t="str">
        <f t="shared" si="5"/>
        <v/>
      </c>
      <c r="W16" s="20">
        <f t="shared" si="6"/>
        <v>8.3000000000000007</v>
      </c>
    </row>
    <row r="17" spans="2:23" s="10" customFormat="1" ht="20.25" customHeight="1" x14ac:dyDescent="0.25">
      <c r="B17" s="11" t="s">
        <v>78</v>
      </c>
      <c r="C17" s="16" t="s">
        <v>79</v>
      </c>
      <c r="D17" s="13" t="s">
        <v>80</v>
      </c>
      <c r="E17" s="14" t="s">
        <v>81</v>
      </c>
      <c r="F17" s="15" t="s">
        <v>82</v>
      </c>
      <c r="G17" s="16" t="s">
        <v>21</v>
      </c>
      <c r="H17" s="16" t="s">
        <v>83</v>
      </c>
      <c r="I17" s="16" t="s">
        <v>84</v>
      </c>
      <c r="J17" s="16" t="s">
        <v>85</v>
      </c>
      <c r="K17" s="16" t="s">
        <v>33</v>
      </c>
      <c r="L17" s="16" t="s">
        <v>22</v>
      </c>
      <c r="M17" s="16" t="s">
        <v>85</v>
      </c>
      <c r="N17" s="16" t="s">
        <v>52</v>
      </c>
      <c r="O17" s="17" t="s">
        <v>44</v>
      </c>
      <c r="P17" s="18" t="s">
        <v>110</v>
      </c>
      <c r="Q17" s="19" t="str">
        <f t="shared" si="0"/>
        <v/>
      </c>
      <c r="R17" s="19" t="str">
        <f t="shared" si="1"/>
        <v>Giỏi</v>
      </c>
      <c r="S17" s="19" t="str">
        <f t="shared" si="2"/>
        <v/>
      </c>
      <c r="T17" s="19" t="str">
        <f t="shared" si="3"/>
        <v/>
      </c>
      <c r="U17" s="19" t="str">
        <f t="shared" si="4"/>
        <v/>
      </c>
      <c r="V17" s="19" t="str">
        <f t="shared" si="5"/>
        <v/>
      </c>
      <c r="W17" s="20">
        <f t="shared" si="6"/>
        <v>8.9</v>
      </c>
    </row>
    <row r="18" spans="2:23" s="10" customFormat="1" ht="20.25" customHeight="1" x14ac:dyDescent="0.25">
      <c r="B18" s="11" t="s">
        <v>86</v>
      </c>
      <c r="C18" s="16" t="s">
        <v>87</v>
      </c>
      <c r="D18" s="13" t="s">
        <v>88</v>
      </c>
      <c r="E18" s="14" t="s">
        <v>89</v>
      </c>
      <c r="F18" s="15" t="s">
        <v>90</v>
      </c>
      <c r="G18" s="16" t="s">
        <v>25</v>
      </c>
      <c r="H18" s="16" t="s">
        <v>43</v>
      </c>
      <c r="I18" s="16" t="s">
        <v>43</v>
      </c>
      <c r="J18" s="16" t="s">
        <v>84</v>
      </c>
      <c r="K18" s="16" t="s">
        <v>91</v>
      </c>
      <c r="L18" s="16" t="s">
        <v>22</v>
      </c>
      <c r="M18" s="16" t="s">
        <v>85</v>
      </c>
      <c r="N18" s="16" t="s">
        <v>27</v>
      </c>
      <c r="O18" s="17" t="s">
        <v>35</v>
      </c>
      <c r="P18" s="18" t="s">
        <v>110</v>
      </c>
      <c r="Q18" s="19" t="str">
        <f t="shared" si="0"/>
        <v/>
      </c>
      <c r="R18" s="19" t="str">
        <f t="shared" si="1"/>
        <v>Giỏi</v>
      </c>
      <c r="S18" s="19" t="str">
        <f t="shared" si="2"/>
        <v/>
      </c>
      <c r="T18" s="19" t="str">
        <f t="shared" si="3"/>
        <v/>
      </c>
      <c r="U18" s="19" t="str">
        <f t="shared" si="4"/>
        <v/>
      </c>
      <c r="V18" s="19" t="str">
        <f t="shared" si="5"/>
        <v/>
      </c>
      <c r="W18" s="20">
        <f t="shared" si="6"/>
        <v>8.6</v>
      </c>
    </row>
    <row r="19" spans="2:23" s="10" customFormat="1" ht="20.25" customHeight="1" x14ac:dyDescent="0.25">
      <c r="B19" s="11" t="s">
        <v>92</v>
      </c>
      <c r="C19" s="16" t="s">
        <v>93</v>
      </c>
      <c r="D19" s="13" t="s">
        <v>94</v>
      </c>
      <c r="E19" s="14" t="s">
        <v>95</v>
      </c>
      <c r="F19" s="15" t="s">
        <v>96</v>
      </c>
      <c r="G19" s="16" t="s">
        <v>43</v>
      </c>
      <c r="H19" s="16" t="s">
        <v>53</v>
      </c>
      <c r="I19" s="16" t="s">
        <v>51</v>
      </c>
      <c r="J19" s="16" t="s">
        <v>85</v>
      </c>
      <c r="K19" s="16" t="s">
        <v>26</v>
      </c>
      <c r="L19" s="16" t="s">
        <v>35</v>
      </c>
      <c r="M19" s="16" t="s">
        <v>83</v>
      </c>
      <c r="N19" s="16" t="s">
        <v>91</v>
      </c>
      <c r="O19" s="17" t="s">
        <v>52</v>
      </c>
      <c r="P19" s="18" t="s">
        <v>111</v>
      </c>
      <c r="Q19" s="19" t="str">
        <f t="shared" si="0"/>
        <v>Xuất sắc</v>
      </c>
      <c r="R19" s="19" t="str">
        <f t="shared" si="1"/>
        <v/>
      </c>
      <c r="S19" s="19" t="str">
        <f t="shared" si="2"/>
        <v/>
      </c>
      <c r="T19" s="19" t="str">
        <f t="shared" si="3"/>
        <v/>
      </c>
      <c r="U19" s="19" t="str">
        <f t="shared" si="4"/>
        <v/>
      </c>
      <c r="V19" s="19" t="str">
        <f t="shared" si="5"/>
        <v/>
      </c>
      <c r="W19" s="20">
        <f t="shared" si="6"/>
        <v>9.1</v>
      </c>
    </row>
    <row r="20" spans="2:23" s="10" customFormat="1" ht="20.25" customHeight="1" x14ac:dyDescent="0.25">
      <c r="B20" s="11" t="s">
        <v>97</v>
      </c>
      <c r="C20" s="16" t="s">
        <v>98</v>
      </c>
      <c r="D20" s="13" t="s">
        <v>99</v>
      </c>
      <c r="E20" s="14" t="s">
        <v>100</v>
      </c>
      <c r="F20" s="21" t="s">
        <v>101</v>
      </c>
      <c r="G20" s="16" t="s">
        <v>42</v>
      </c>
      <c r="H20" s="16" t="s">
        <v>52</v>
      </c>
      <c r="I20" s="16" t="s">
        <v>44</v>
      </c>
      <c r="J20" s="16" t="s">
        <v>85</v>
      </c>
      <c r="K20" s="16" t="s">
        <v>42</v>
      </c>
      <c r="L20" s="16" t="s">
        <v>22</v>
      </c>
      <c r="M20" s="16" t="s">
        <v>83</v>
      </c>
      <c r="N20" s="16" t="s">
        <v>43</v>
      </c>
      <c r="O20" s="17" t="s">
        <v>91</v>
      </c>
      <c r="P20" s="18" t="s">
        <v>110</v>
      </c>
      <c r="Q20" s="19" t="str">
        <f t="shared" si="0"/>
        <v/>
      </c>
      <c r="R20" s="19" t="str">
        <f t="shared" si="1"/>
        <v>Giỏi</v>
      </c>
      <c r="S20" s="19" t="str">
        <f t="shared" si="2"/>
        <v/>
      </c>
      <c r="T20" s="19" t="str">
        <f t="shared" si="3"/>
        <v/>
      </c>
      <c r="U20" s="19" t="str">
        <f t="shared" si="4"/>
        <v/>
      </c>
      <c r="V20" s="19" t="str">
        <f t="shared" si="5"/>
        <v/>
      </c>
      <c r="W20" s="20">
        <f t="shared" si="6"/>
        <v>8.6999999999999993</v>
      </c>
    </row>
    <row r="21" spans="2:23" s="10" customFormat="1" ht="20.25" customHeight="1" x14ac:dyDescent="0.25">
      <c r="B21" s="11" t="s">
        <v>102</v>
      </c>
      <c r="C21" s="16" t="s">
        <v>103</v>
      </c>
      <c r="D21" s="13" t="s">
        <v>104</v>
      </c>
      <c r="E21" s="14" t="s">
        <v>105</v>
      </c>
      <c r="F21" s="21" t="s">
        <v>106</v>
      </c>
      <c r="G21" s="16" t="s">
        <v>107</v>
      </c>
      <c r="H21" s="16" t="s">
        <v>23</v>
      </c>
      <c r="I21" s="16" t="s">
        <v>77</v>
      </c>
      <c r="J21" s="16" t="s">
        <v>77</v>
      </c>
      <c r="K21" s="16" t="s">
        <v>108</v>
      </c>
      <c r="L21" s="16" t="s">
        <v>59</v>
      </c>
      <c r="M21" s="16" t="s">
        <v>91</v>
      </c>
      <c r="N21" s="16" t="s">
        <v>22</v>
      </c>
      <c r="O21" s="17" t="s">
        <v>42</v>
      </c>
      <c r="P21" s="18" t="s">
        <v>109</v>
      </c>
      <c r="Q21" s="19" t="str">
        <f t="shared" si="0"/>
        <v/>
      </c>
      <c r="R21" s="19" t="str">
        <f t="shared" si="1"/>
        <v/>
      </c>
      <c r="S21" s="19" t="str">
        <f t="shared" si="2"/>
        <v>Khá</v>
      </c>
      <c r="T21" s="19" t="str">
        <f t="shared" si="3"/>
        <v/>
      </c>
      <c r="U21" s="19" t="str">
        <f t="shared" si="4"/>
        <v/>
      </c>
      <c r="V21" s="19" t="str">
        <f t="shared" si="5"/>
        <v/>
      </c>
      <c r="W21" s="20">
        <f t="shared" si="6"/>
        <v>7.6</v>
      </c>
    </row>
  </sheetData>
  <mergeCells count="3">
    <mergeCell ref="A5:P5"/>
    <mergeCell ref="A6:P6"/>
    <mergeCell ref="D8:E8"/>
  </mergeCells>
  <pageMargins left="0.15748031496062992" right="0.15748031496062992" top="0.31496062992125984" bottom="0.43307086614173229" header="0.31496062992125984" footer="0.4724409448818898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TPL21BTS</vt:lpstr>
      <vt:lpstr>TPL21BTS!Print_Titles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dcterms:created xsi:type="dcterms:W3CDTF">2023-06-09T08:50:17Z</dcterms:created>
  <dcterms:modified xsi:type="dcterms:W3CDTF">2023-06-09T08:50:52Z</dcterms:modified>
</cp:coreProperties>
</file>