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2. HKI  22-23\BẢNG ĐIỂM TỔNG HỢP\KHÓA 22\"/>
    </mc:Choice>
  </mc:AlternateContent>
  <bookViews>
    <workbookView xWindow="0" yWindow="0" windowWidth="20490" windowHeight="7665"/>
  </bookViews>
  <sheets>
    <sheet name="TKD22B2LX" sheetId="1" r:id="rId1"/>
  </sheets>
  <definedNames>
    <definedName name="ádfs">#REF!</definedName>
    <definedName name="dfgdfgsdfgsdfgsfd">#REF!</definedName>
    <definedName name="HG">#REF!</definedName>
    <definedName name="_xlnm.Print_Titles" localSheetId="0">TKD22B2LX!$8:$8</definedName>
    <definedName name="TBN18BAP">#REF!</definedName>
    <definedName name="TBV16B">#REF!</definedName>
    <definedName name="TBV16B1">#REF!</definedName>
    <definedName name="TBV16B2">#REF!</definedName>
    <definedName name="TBV16B3">#REF!</definedName>
    <definedName name="TBV16B4">#REF!</definedName>
    <definedName name="TBV16B5">#REF!</definedName>
    <definedName name="TBV16B6">#REF!</definedName>
    <definedName name="TBV16B7">#REF!</definedName>
    <definedName name="TBV17A">#REF!</definedName>
    <definedName name="TBV17B">#REF!</definedName>
    <definedName name="TBV17B1">#REF!</definedName>
    <definedName name="TBV17B2">#REF!</definedName>
    <definedName name="TBV18A">#REF!</definedName>
    <definedName name="TBV18B">#REF!</definedName>
    <definedName name="TBV19B">#REF!</definedName>
    <definedName name="TBV21B2">#REF!</definedName>
    <definedName name="TCN16B">#REF!</definedName>
    <definedName name="TCN17A">#REF!</definedName>
    <definedName name="TCN17B">#REF!</definedName>
    <definedName name="TCN18A">#REF!</definedName>
    <definedName name="TCN18B">#REF!</definedName>
    <definedName name="TCN18BAP">#REF!</definedName>
    <definedName name="TCT18B">#REF!</definedName>
    <definedName name="thai">#REF!</definedName>
    <definedName name="TKD18A">#REF!</definedName>
    <definedName name="TKD18B">#REF!</definedName>
    <definedName name="TKD18BCP">#REF!</definedName>
    <definedName name="TKD22B3">#REF!</definedName>
    <definedName name="TKD22B4">#REF!</definedName>
    <definedName name="TKD22B5">#REF!</definedName>
    <definedName name="TKH17B">#REF!</definedName>
    <definedName name="TTV18B">#REF!</definedName>
    <definedName name="TTV18BCT">#REF!</definedName>
    <definedName name="WQ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S31" i="1" s="1"/>
  <c r="T31" i="1"/>
  <c r="Q31" i="1"/>
  <c r="P31" i="1"/>
  <c r="U30" i="1"/>
  <c r="T30" i="1" s="1"/>
  <c r="S30" i="1"/>
  <c r="R30" i="1"/>
  <c r="Q30" i="1"/>
  <c r="U29" i="1"/>
  <c r="R29" i="1" s="1"/>
  <c r="U28" i="1"/>
  <c r="S28" i="1" s="1"/>
  <c r="T28" i="1"/>
  <c r="Q28" i="1"/>
  <c r="P28" i="1"/>
  <c r="U27" i="1"/>
  <c r="T27" i="1"/>
  <c r="S27" i="1"/>
  <c r="R27" i="1"/>
  <c r="Q27" i="1"/>
  <c r="P27" i="1"/>
  <c r="U26" i="1"/>
  <c r="T26" i="1" s="1"/>
  <c r="S26" i="1"/>
  <c r="R26" i="1"/>
  <c r="Q26" i="1"/>
  <c r="U25" i="1"/>
  <c r="R25" i="1" s="1"/>
  <c r="Q25" i="1"/>
  <c r="U24" i="1"/>
  <c r="S24" i="1" s="1"/>
  <c r="T24" i="1"/>
  <c r="Q24" i="1"/>
  <c r="P24" i="1"/>
  <c r="U23" i="1"/>
  <c r="T23" i="1"/>
  <c r="S23" i="1"/>
  <c r="R23" i="1"/>
  <c r="Q23" i="1"/>
  <c r="P23" i="1"/>
  <c r="U22" i="1"/>
  <c r="T22" i="1" s="1"/>
  <c r="S22" i="1"/>
  <c r="R22" i="1"/>
  <c r="Q22" i="1"/>
  <c r="U21" i="1"/>
  <c r="R21" i="1" s="1"/>
  <c r="Q21" i="1"/>
  <c r="U20" i="1"/>
  <c r="S20" i="1" s="1"/>
  <c r="T20" i="1"/>
  <c r="Q20" i="1"/>
  <c r="P20" i="1"/>
  <c r="U19" i="1"/>
  <c r="T19" i="1"/>
  <c r="S19" i="1"/>
  <c r="R19" i="1"/>
  <c r="Q19" i="1"/>
  <c r="P19" i="1"/>
  <c r="U18" i="1"/>
  <c r="T18" i="1" s="1"/>
  <c r="S18" i="1"/>
  <c r="R18" i="1"/>
  <c r="Q18" i="1"/>
  <c r="U17" i="1"/>
  <c r="R17" i="1" s="1"/>
  <c r="U16" i="1"/>
  <c r="S16" i="1" s="1"/>
  <c r="T16" i="1"/>
  <c r="P16" i="1"/>
  <c r="U15" i="1"/>
  <c r="T15" i="1"/>
  <c r="S15" i="1"/>
  <c r="R15" i="1"/>
  <c r="Q15" i="1"/>
  <c r="P15" i="1"/>
  <c r="U14" i="1"/>
  <c r="T14" i="1" s="1"/>
  <c r="S14" i="1"/>
  <c r="R14" i="1"/>
  <c r="Q14" i="1"/>
  <c r="U13" i="1"/>
  <c r="T13" i="1" s="1"/>
  <c r="Q13" i="1"/>
  <c r="U12" i="1"/>
  <c r="S12" i="1" s="1"/>
  <c r="T12" i="1"/>
  <c r="P12" i="1"/>
  <c r="U11" i="1"/>
  <c r="T11" i="1"/>
  <c r="S11" i="1"/>
  <c r="R11" i="1"/>
  <c r="Q11" i="1"/>
  <c r="P11" i="1"/>
  <c r="U10" i="1"/>
  <c r="T10" i="1" s="1"/>
  <c r="S10" i="1"/>
  <c r="R10" i="1"/>
  <c r="Q10" i="1"/>
  <c r="U9" i="1"/>
  <c r="R9" i="1" s="1"/>
  <c r="Q9" i="1"/>
  <c r="Q17" i="1" l="1"/>
  <c r="R13" i="1"/>
  <c r="Q16" i="1"/>
  <c r="S9" i="1"/>
  <c r="P10" i="1"/>
  <c r="R12" i="1"/>
  <c r="S13" i="1"/>
  <c r="P14" i="1"/>
  <c r="R16" i="1"/>
  <c r="S17" i="1"/>
  <c r="P18" i="1"/>
  <c r="R20" i="1"/>
  <c r="S21" i="1"/>
  <c r="P22" i="1"/>
  <c r="R24" i="1"/>
  <c r="S25" i="1"/>
  <c r="P26" i="1"/>
  <c r="R28" i="1"/>
  <c r="S29" i="1"/>
  <c r="P30" i="1"/>
  <c r="R31" i="1"/>
  <c r="Q29" i="1"/>
  <c r="Q12" i="1"/>
  <c r="P9" i="1"/>
  <c r="T9" i="1"/>
  <c r="P13" i="1"/>
  <c r="P17" i="1"/>
  <c r="T17" i="1"/>
  <c r="P21" i="1"/>
  <c r="T21" i="1"/>
  <c r="P25" i="1"/>
  <c r="T25" i="1"/>
  <c r="P29" i="1"/>
  <c r="T29" i="1"/>
</calcChain>
</file>

<file path=xl/sharedStrings.xml><?xml version="1.0" encoding="utf-8"?>
<sst xmlns="http://schemas.openxmlformats.org/spreadsheetml/2006/main" count="322" uniqueCount="189">
  <si>
    <t>BẢNG ĐIỂM TỔNG HỢP LỚP TKD22B2LX</t>
  </si>
  <si>
    <t xml:space="preserve"> HỌC KỲ I NĂM HỌC 2022-2023</t>
  </si>
  <si>
    <t>STT</t>
  </si>
  <si>
    <t>MSHS</t>
  </si>
  <si>
    <t>Họ và tên</t>
  </si>
  <si>
    <t>Ngày sinh</t>
  </si>
  <si>
    <t>Giáo dục thể chất(1)</t>
  </si>
  <si>
    <t>Giáo dục QP - An ninh(2)</t>
  </si>
  <si>
    <t>Pháp luật(1)</t>
  </si>
  <si>
    <t>Giáo dục Chính trị(2)</t>
  </si>
  <si>
    <t>Lý thuyết kế toán(3)</t>
  </si>
  <si>
    <t>Kế toán doanh nghiệp 1(4)</t>
  </si>
  <si>
    <t>Kinh tế học vi mô(2)</t>
  </si>
  <si>
    <t>Điểm TB</t>
  </si>
  <si>
    <t>Xếp loại</t>
  </si>
  <si>
    <t>1</t>
  </si>
  <si>
    <t>2253403023018</t>
  </si>
  <si>
    <t>Thái Quỳnh</t>
  </si>
  <si>
    <t>Anh</t>
  </si>
  <si>
    <t>03/05/2007</t>
  </si>
  <si>
    <t>8.8</t>
  </si>
  <si>
    <t>9.6</t>
  </si>
  <si>
    <t>6.4</t>
  </si>
  <si>
    <t>9.0</t>
  </si>
  <si>
    <t>6.0</t>
  </si>
  <si>
    <t>5.8</t>
  </si>
  <si>
    <t>6.5</t>
  </si>
  <si>
    <t>6.6</t>
  </si>
  <si>
    <t>2</t>
  </si>
  <si>
    <t>2253403023019</t>
  </si>
  <si>
    <t>Lưu Thạnh</t>
  </si>
  <si>
    <t>Bảo</t>
  </si>
  <si>
    <t>18/11/2007</t>
  </si>
  <si>
    <t>8.7</t>
  </si>
  <si>
    <t>8.6</t>
  </si>
  <si>
    <t>6.2</t>
  </si>
  <si>
    <t>5.0</t>
  </si>
  <si>
    <t>7.7</t>
  </si>
  <si>
    <t>3</t>
  </si>
  <si>
    <t>2253403023020</t>
  </si>
  <si>
    <t>Lê Ngọc</t>
  </si>
  <si>
    <t>Duyên</t>
  </si>
  <si>
    <t>14/06/2005</t>
  </si>
  <si>
    <t>0.0</t>
  </si>
  <si>
    <t>1.0</t>
  </si>
  <si>
    <t>2.1</t>
  </si>
  <si>
    <t>2.0</t>
  </si>
  <si>
    <t>0.5</t>
  </si>
  <si>
    <t>4</t>
  </si>
  <si>
    <t>2253403023021</t>
  </si>
  <si>
    <t>Trần Hoàng</t>
  </si>
  <si>
    <t>Đức</t>
  </si>
  <si>
    <t>12/02/2007</t>
  </si>
  <si>
    <t>5.7</t>
  </si>
  <si>
    <t>9.1</t>
  </si>
  <si>
    <t>7.1</t>
  </si>
  <si>
    <t>7.5</t>
  </si>
  <si>
    <t>8.4</t>
  </si>
  <si>
    <t>7.3</t>
  </si>
  <si>
    <t>5</t>
  </si>
  <si>
    <t>2253403023022</t>
  </si>
  <si>
    <t>Lương Huỳnh Ngọc</t>
  </si>
  <si>
    <t>Hân</t>
  </si>
  <si>
    <t>30/10/2007</t>
  </si>
  <si>
    <t>0.4</t>
  </si>
  <si>
    <t>5.2</t>
  </si>
  <si>
    <t>2.8</t>
  </si>
  <si>
    <t>6</t>
  </si>
  <si>
    <t>2253403023023</t>
  </si>
  <si>
    <t>Lê Hồng Diễm</t>
  </si>
  <si>
    <t>Hương</t>
  </si>
  <si>
    <t>21/10/2007</t>
  </si>
  <si>
    <t>5.4</t>
  </si>
  <si>
    <t>8.1</t>
  </si>
  <si>
    <t>7.2</t>
  </si>
  <si>
    <t>4.7</t>
  </si>
  <si>
    <t>7</t>
  </si>
  <si>
    <t>2253403023024</t>
  </si>
  <si>
    <t>Nguyễn Kim</t>
  </si>
  <si>
    <t>Khánh</t>
  </si>
  <si>
    <t>17/11/2007</t>
  </si>
  <si>
    <t>2.6</t>
  </si>
  <si>
    <t>8</t>
  </si>
  <si>
    <t>2253403023025</t>
  </si>
  <si>
    <t>Lâm Thị Ngọc</t>
  </si>
  <si>
    <t>Kiều</t>
  </si>
  <si>
    <t>10/01/2007</t>
  </si>
  <si>
    <t>3.2</t>
  </si>
  <si>
    <t>3.3</t>
  </si>
  <si>
    <t>2.3</t>
  </si>
  <si>
    <t>0.2</t>
  </si>
  <si>
    <t>1.5</t>
  </si>
  <si>
    <t>9</t>
  </si>
  <si>
    <t>2253403023026</t>
  </si>
  <si>
    <t>Nguyễn Thiên</t>
  </si>
  <si>
    <t>Kim</t>
  </si>
  <si>
    <t>11/04/2007</t>
  </si>
  <si>
    <t>10</t>
  </si>
  <si>
    <t>2253403023027</t>
  </si>
  <si>
    <t>Phạm Minh</t>
  </si>
  <si>
    <t>Mẫn</t>
  </si>
  <si>
    <t>16/12/2007</t>
  </si>
  <si>
    <t>11</t>
  </si>
  <si>
    <t>2253403023028</t>
  </si>
  <si>
    <t>Trương My</t>
  </si>
  <si>
    <t>My</t>
  </si>
  <si>
    <t>09/01/2007</t>
  </si>
  <si>
    <t>8.5</t>
  </si>
  <si>
    <t>6.1</t>
  </si>
  <si>
    <t>6.8</t>
  </si>
  <si>
    <t>5.9</t>
  </si>
  <si>
    <t>4.4</t>
  </si>
  <si>
    <t>5.5</t>
  </si>
  <si>
    <t>12</t>
  </si>
  <si>
    <t>2253403023029</t>
  </si>
  <si>
    <t>Võ Thị Kim</t>
  </si>
  <si>
    <t>Ngân</t>
  </si>
  <si>
    <t>30/04/2007</t>
  </si>
  <si>
    <t>13</t>
  </si>
  <si>
    <t>2253403023030</t>
  </si>
  <si>
    <t>Võ Thị Tuyết</t>
  </si>
  <si>
    <t>13/11/2007</t>
  </si>
  <si>
    <t>5.6</t>
  </si>
  <si>
    <t>8.3</t>
  </si>
  <si>
    <t>8.0</t>
  </si>
  <si>
    <t>4.9</t>
  </si>
  <si>
    <t>14</t>
  </si>
  <si>
    <t>2253403023031</t>
  </si>
  <si>
    <t>Nguyễn Thị Kim</t>
  </si>
  <si>
    <t>Ngọc</t>
  </si>
  <si>
    <t>07/11/2007</t>
  </si>
  <si>
    <t>3.5</t>
  </si>
  <si>
    <t>0.8</t>
  </si>
  <si>
    <t>15</t>
  </si>
  <si>
    <t>2253403023032</t>
  </si>
  <si>
    <t>Nguyễn Thị Quỳnh</t>
  </si>
  <si>
    <t>Như</t>
  </si>
  <si>
    <t>22/06/2007</t>
  </si>
  <si>
    <t>9.2</t>
  </si>
  <si>
    <t>6.3</t>
  </si>
  <si>
    <t>3.9</t>
  </si>
  <si>
    <t>16</t>
  </si>
  <si>
    <t>2253403023033</t>
  </si>
  <si>
    <t>Nguyễn Hoàng Phương</t>
  </si>
  <si>
    <t>Trinh</t>
  </si>
  <si>
    <t>20/07/2007</t>
  </si>
  <si>
    <t>9.5</t>
  </si>
  <si>
    <t>3.7</t>
  </si>
  <si>
    <t>17</t>
  </si>
  <si>
    <t>2253403023034</t>
  </si>
  <si>
    <t>Nguyễn Lê Hồng</t>
  </si>
  <si>
    <t>Tươi</t>
  </si>
  <si>
    <t>20/02/2007</t>
  </si>
  <si>
    <t>5.3</t>
  </si>
  <si>
    <t>7.9</t>
  </si>
  <si>
    <t>18</t>
  </si>
  <si>
    <t>2253403023035</t>
  </si>
  <si>
    <t>Lê Thị Kim</t>
  </si>
  <si>
    <t>Tuyền</t>
  </si>
  <si>
    <t>23/08/2007</t>
  </si>
  <si>
    <t>2.4</t>
  </si>
  <si>
    <t>19</t>
  </si>
  <si>
    <t>2253403023036</t>
  </si>
  <si>
    <t>Phạm Thị Mỹ</t>
  </si>
  <si>
    <t>Vân</t>
  </si>
  <si>
    <t>02/09/2007</t>
  </si>
  <si>
    <t>6.9</t>
  </si>
  <si>
    <t>0.3</t>
  </si>
  <si>
    <t>20</t>
  </si>
  <si>
    <t>2253403023037</t>
  </si>
  <si>
    <t>Đoàn Thảo</t>
  </si>
  <si>
    <t>Vy</t>
  </si>
  <si>
    <t>22/05/2007</t>
  </si>
  <si>
    <t>21</t>
  </si>
  <si>
    <t>2253403023038</t>
  </si>
  <si>
    <t>Phạm Kim</t>
  </si>
  <si>
    <t>26/04/2007</t>
  </si>
  <si>
    <t>9.8</t>
  </si>
  <si>
    <t>22</t>
  </si>
  <si>
    <t>2253403023039</t>
  </si>
  <si>
    <t>Trần Kim</t>
  </si>
  <si>
    <t>Ý</t>
  </si>
  <si>
    <t>31/12/2007</t>
  </si>
  <si>
    <t>0.6</t>
  </si>
  <si>
    <t>2.9</t>
  </si>
  <si>
    <t>Trung bình</t>
  </si>
  <si>
    <t>Yếu</t>
  </si>
  <si>
    <t>Khá</t>
  </si>
  <si>
    <r>
      <rPr>
        <b/>
        <sz val="12"/>
        <rFont val="Times New Roman"/>
        <family val="1"/>
        <charset val="163"/>
      </rPr>
      <t>Lưu ý</t>
    </r>
    <r>
      <rPr>
        <sz val="12"/>
        <rFont val="Times New Roman"/>
        <family val="1"/>
        <charset val="163"/>
      </rPr>
      <t xml:space="preserve">: </t>
    </r>
    <r>
      <rPr>
        <i/>
        <sz val="12"/>
        <rFont val="Times New Roman"/>
        <family val="1"/>
        <charset val="163"/>
      </rPr>
      <t xml:space="preserve">Môn học </t>
    </r>
    <r>
      <rPr>
        <b/>
        <i/>
        <sz val="12"/>
        <rFont val="Times New Roman"/>
        <family val="1"/>
        <charset val="163"/>
      </rPr>
      <t xml:space="preserve">Giáo dục thể chất </t>
    </r>
    <r>
      <rPr>
        <b/>
        <sz val="12"/>
        <rFont val="Times New Roman"/>
        <family val="1"/>
        <charset val="163"/>
      </rPr>
      <t>và</t>
    </r>
    <r>
      <rPr>
        <b/>
        <i/>
        <sz val="12"/>
        <rFont val="Times New Roman"/>
        <family val="1"/>
        <charset val="163"/>
      </rPr>
      <t xml:space="preserve"> Giáo dục QP - AN</t>
    </r>
    <r>
      <rPr>
        <i/>
        <sz val="12"/>
        <rFont val="Times New Roman"/>
        <family val="1"/>
        <charset val="163"/>
      </rPr>
      <t xml:space="preserve"> không tính điểm vào điểm tổng kết.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</si>
</sst>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/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0" fillId="0" borderId="7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164" fontId="0" fillId="0" borderId="7" xfId="0" applyNumberFormat="1" applyFont="1" applyBorder="1"/>
    <xf numFmtId="0" fontId="0" fillId="2" borderId="7" xfId="0" applyNumberFormat="1" applyFont="1" applyFill="1" applyBorder="1" applyAlignment="1">
      <alignment horizontal="center" vertical="center"/>
    </xf>
    <xf numFmtId="0" fontId="0" fillId="3" borderId="0" xfId="0" applyFont="1" applyFill="1"/>
    <xf numFmtId="0" fontId="0" fillId="0" borderId="0" xfId="0" applyFont="1"/>
    <xf numFmtId="49" fontId="0" fillId="0" borderId="0" xfId="0" applyNumberFormat="1" applyFont="1" applyAlignment="1">
      <alignment horizontal="center"/>
    </xf>
    <xf numFmtId="164" fontId="0" fillId="0" borderId="0" xfId="0" applyNumberFormat="1" applyFont="1"/>
    <xf numFmtId="49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47625</xdr:rowOff>
    </xdr:from>
    <xdr:to>
      <xdr:col>14</xdr:col>
      <xdr:colOff>685799</xdr:colOff>
      <xdr:row>2</xdr:row>
      <xdr:rowOff>66675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705225" y="47625"/>
          <a:ext cx="3152774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86" y="48"/>
            <a:ext cx="19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723899</xdr:colOff>
      <xdr:row>32</xdr:row>
      <xdr:rowOff>9525</xdr:rowOff>
    </xdr:from>
    <xdr:to>
      <xdr:col>14</xdr:col>
      <xdr:colOff>914399</xdr:colOff>
      <xdr:row>38</xdr:row>
      <xdr:rowOff>19050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000499" y="11591925"/>
          <a:ext cx="3076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 baseline="0">
              <a:solidFill>
                <a:srgbClr val="000000"/>
              </a:solidFill>
              <a:latin typeface="Times New Roman"/>
              <a:cs typeface="Times New Roman"/>
            </a:rPr>
            <a:t>19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04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023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32</xdr:row>
      <xdr:rowOff>28575</xdr:rowOff>
    </xdr:from>
    <xdr:to>
      <xdr:col>3</xdr:col>
      <xdr:colOff>895350</xdr:colOff>
      <xdr:row>38</xdr:row>
      <xdr:rowOff>19050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5" y="11610975"/>
          <a:ext cx="22955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5</xdr:col>
      <xdr:colOff>161925</xdr:colOff>
      <xdr:row>3</xdr:row>
      <xdr:rowOff>161925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28575"/>
          <a:ext cx="3457575" cy="73342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0" y="48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5:U32"/>
  <sheetViews>
    <sheetView tabSelected="1" topLeftCell="A23" workbookViewId="0">
      <selection activeCell="Z33" sqref="Z33"/>
    </sheetView>
  </sheetViews>
  <sheetFormatPr defaultRowHeight="15.75" x14ac:dyDescent="0.25"/>
  <cols>
    <col min="1" max="1" width="1.75" customWidth="1"/>
    <col min="2" max="2" width="4.5" customWidth="1"/>
    <col min="3" max="3" width="12.25" bestFit="1" customWidth="1"/>
    <col min="4" max="4" width="18" bestFit="1" customWidth="1"/>
    <col min="5" max="5" width="6.75" customWidth="1"/>
    <col min="6" max="6" width="9.25" style="29" bestFit="1" customWidth="1"/>
    <col min="7" max="12" width="3.5" style="29" customWidth="1"/>
    <col min="13" max="13" width="3.5" customWidth="1"/>
    <col min="14" max="14" width="4" style="30" customWidth="1"/>
    <col min="15" max="15" width="11.875" customWidth="1"/>
    <col min="16" max="20" width="4.625" hidden="1" customWidth="1"/>
    <col min="21" max="21" width="9" hidden="1" customWidth="1"/>
  </cols>
  <sheetData>
    <row r="5" spans="1:21" ht="18.75" x14ac:dyDescent="0.3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21" ht="18.75" x14ac:dyDescent="0.3">
      <c r="A6" s="31" t="s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8" spans="1:21" s="1" customFormat="1" ht="170.25" customHeight="1" x14ac:dyDescent="0.25">
      <c r="B8" s="2" t="s">
        <v>2</v>
      </c>
      <c r="C8" s="3" t="s">
        <v>3</v>
      </c>
      <c r="D8" s="32" t="s">
        <v>4</v>
      </c>
      <c r="E8" s="33"/>
      <c r="F8" s="3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5" t="s">
        <v>13</v>
      </c>
      <c r="O8" s="6" t="s">
        <v>14</v>
      </c>
    </row>
    <row r="9" spans="1:21" ht="27" customHeight="1" x14ac:dyDescent="0.25">
      <c r="B9" s="7" t="s">
        <v>15</v>
      </c>
      <c r="C9" s="8" t="s">
        <v>16</v>
      </c>
      <c r="D9" s="9" t="s">
        <v>17</v>
      </c>
      <c r="E9" s="10" t="s">
        <v>18</v>
      </c>
      <c r="F9" s="11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3" t="s">
        <v>27</v>
      </c>
      <c r="O9" s="14" t="s">
        <v>185</v>
      </c>
      <c r="P9" s="15" t="str">
        <f t="shared" ref="P9:P31" si="0">IF(AND(U9&gt;=9),"Xuất sắc","")</f>
        <v/>
      </c>
      <c r="Q9" s="15" t="str">
        <f t="shared" ref="Q9:Q31" si="1">IF((AND(U9&lt;9,U9&gt;=8)),"Giỏi","")</f>
        <v/>
      </c>
      <c r="R9" s="15" t="str">
        <f t="shared" ref="R9:R31" si="2">IF((AND(U9&lt;8,U9&gt;=7)),"Khá","")</f>
        <v/>
      </c>
      <c r="S9" s="15" t="str">
        <f t="shared" ref="S9:S31" si="3">IF((AND(U9&lt;7,U9&gt;=5)),"Trung bình","")</f>
        <v>Trung bình</v>
      </c>
      <c r="T9" s="15" t="str">
        <f t="shared" ref="T9:T31" si="4">IF((AND(N9="",U9=0)),"",IF(U9&lt;5,"Yếu",""))</f>
        <v/>
      </c>
      <c r="U9" s="16">
        <f t="shared" ref="U9:U31" si="5">VALUE(N9)</f>
        <v>6.6</v>
      </c>
    </row>
    <row r="10" spans="1:21" ht="27" customHeight="1" x14ac:dyDescent="0.25">
      <c r="B10" s="7" t="s">
        <v>28</v>
      </c>
      <c r="C10" s="8" t="s">
        <v>29</v>
      </c>
      <c r="D10" s="9" t="s">
        <v>30</v>
      </c>
      <c r="E10" s="10" t="s">
        <v>31</v>
      </c>
      <c r="F10" s="11" t="s">
        <v>32</v>
      </c>
      <c r="G10" s="12" t="s">
        <v>33</v>
      </c>
      <c r="H10" s="12" t="s">
        <v>34</v>
      </c>
      <c r="I10" s="12" t="s">
        <v>35</v>
      </c>
      <c r="J10" s="12" t="s">
        <v>23</v>
      </c>
      <c r="K10" s="12" t="s">
        <v>35</v>
      </c>
      <c r="L10" s="12" t="s">
        <v>36</v>
      </c>
      <c r="M10" s="12" t="s">
        <v>37</v>
      </c>
      <c r="N10" s="13" t="s">
        <v>26</v>
      </c>
      <c r="O10" s="14" t="s">
        <v>185</v>
      </c>
      <c r="P10" s="15" t="str">
        <f t="shared" si="0"/>
        <v/>
      </c>
      <c r="Q10" s="15" t="str">
        <f t="shared" si="1"/>
        <v/>
      </c>
      <c r="R10" s="15" t="str">
        <f t="shared" si="2"/>
        <v/>
      </c>
      <c r="S10" s="15" t="str">
        <f t="shared" si="3"/>
        <v>Trung bình</v>
      </c>
      <c r="T10" s="15" t="str">
        <f t="shared" si="4"/>
        <v/>
      </c>
      <c r="U10" s="16">
        <f t="shared" si="5"/>
        <v>6.5</v>
      </c>
    </row>
    <row r="11" spans="1:21" ht="27" customHeight="1" x14ac:dyDescent="0.25">
      <c r="B11" s="7" t="s">
        <v>38</v>
      </c>
      <c r="C11" s="8" t="s">
        <v>39</v>
      </c>
      <c r="D11" s="9" t="s">
        <v>40</v>
      </c>
      <c r="E11" s="10" t="s">
        <v>41</v>
      </c>
      <c r="F11" s="11" t="s">
        <v>42</v>
      </c>
      <c r="G11" s="12" t="s">
        <v>43</v>
      </c>
      <c r="H11" s="12" t="s">
        <v>44</v>
      </c>
      <c r="I11" s="12" t="s">
        <v>45</v>
      </c>
      <c r="J11" s="12" t="s">
        <v>46</v>
      </c>
      <c r="K11" s="12" t="s">
        <v>43</v>
      </c>
      <c r="L11" s="12" t="s">
        <v>43</v>
      </c>
      <c r="M11" s="12" t="s">
        <v>43</v>
      </c>
      <c r="N11" s="13" t="s">
        <v>47</v>
      </c>
      <c r="O11" s="14" t="s">
        <v>186</v>
      </c>
      <c r="P11" s="15" t="str">
        <f t="shared" si="0"/>
        <v/>
      </c>
      <c r="Q11" s="15" t="str">
        <f t="shared" si="1"/>
        <v/>
      </c>
      <c r="R11" s="15" t="str">
        <f t="shared" si="2"/>
        <v/>
      </c>
      <c r="S11" s="15" t="str">
        <f t="shared" si="3"/>
        <v/>
      </c>
      <c r="T11" s="15" t="str">
        <f t="shared" si="4"/>
        <v>Yếu</v>
      </c>
      <c r="U11" s="16">
        <f t="shared" si="5"/>
        <v>0.5</v>
      </c>
    </row>
    <row r="12" spans="1:21" ht="27" customHeight="1" x14ac:dyDescent="0.25">
      <c r="B12" s="7" t="s">
        <v>48</v>
      </c>
      <c r="C12" s="8" t="s">
        <v>49</v>
      </c>
      <c r="D12" s="9" t="s">
        <v>50</v>
      </c>
      <c r="E12" s="10" t="s">
        <v>51</v>
      </c>
      <c r="F12" s="11" t="s">
        <v>52</v>
      </c>
      <c r="G12" s="12" t="s">
        <v>53</v>
      </c>
      <c r="H12" s="12" t="s">
        <v>54</v>
      </c>
      <c r="I12" s="12" t="s">
        <v>55</v>
      </c>
      <c r="J12" s="12" t="s">
        <v>56</v>
      </c>
      <c r="K12" s="12" t="s">
        <v>56</v>
      </c>
      <c r="L12" s="12" t="s">
        <v>22</v>
      </c>
      <c r="M12" s="12" t="s">
        <v>57</v>
      </c>
      <c r="N12" s="13" t="s">
        <v>58</v>
      </c>
      <c r="O12" s="14" t="s">
        <v>187</v>
      </c>
      <c r="P12" s="15" t="str">
        <f t="shared" si="0"/>
        <v/>
      </c>
      <c r="Q12" s="15" t="str">
        <f t="shared" si="1"/>
        <v/>
      </c>
      <c r="R12" s="15" t="str">
        <f t="shared" si="2"/>
        <v>Khá</v>
      </c>
      <c r="S12" s="15" t="str">
        <f t="shared" si="3"/>
        <v/>
      </c>
      <c r="T12" s="15" t="str">
        <f t="shared" si="4"/>
        <v/>
      </c>
      <c r="U12" s="16">
        <f t="shared" si="5"/>
        <v>7.3</v>
      </c>
    </row>
    <row r="13" spans="1:21" ht="27" customHeight="1" x14ac:dyDescent="0.25">
      <c r="B13" s="7" t="s">
        <v>59</v>
      </c>
      <c r="C13" s="8" t="s">
        <v>60</v>
      </c>
      <c r="D13" s="9" t="s">
        <v>61</v>
      </c>
      <c r="E13" s="10" t="s">
        <v>62</v>
      </c>
      <c r="F13" s="11" t="s">
        <v>63</v>
      </c>
      <c r="G13" s="12" t="s">
        <v>25</v>
      </c>
      <c r="H13" s="12" t="s">
        <v>43</v>
      </c>
      <c r="I13" s="12" t="s">
        <v>26</v>
      </c>
      <c r="J13" s="12" t="s">
        <v>37</v>
      </c>
      <c r="K13" s="12" t="s">
        <v>43</v>
      </c>
      <c r="L13" s="12" t="s">
        <v>64</v>
      </c>
      <c r="M13" s="12" t="s">
        <v>65</v>
      </c>
      <c r="N13" s="13" t="s">
        <v>66</v>
      </c>
      <c r="O13" s="14" t="s">
        <v>186</v>
      </c>
      <c r="P13" s="15" t="str">
        <f t="shared" si="0"/>
        <v/>
      </c>
      <c r="Q13" s="15" t="str">
        <f t="shared" si="1"/>
        <v/>
      </c>
      <c r="R13" s="15" t="str">
        <f t="shared" si="2"/>
        <v/>
      </c>
      <c r="S13" s="15" t="str">
        <f t="shared" si="3"/>
        <v/>
      </c>
      <c r="T13" s="15" t="str">
        <f t="shared" si="4"/>
        <v>Yếu</v>
      </c>
      <c r="U13" s="16">
        <f t="shared" si="5"/>
        <v>2.8</v>
      </c>
    </row>
    <row r="14" spans="1:21" ht="27" customHeight="1" x14ac:dyDescent="0.25">
      <c r="B14" s="7" t="s">
        <v>67</v>
      </c>
      <c r="C14" s="8" t="s">
        <v>68</v>
      </c>
      <c r="D14" s="9" t="s">
        <v>69</v>
      </c>
      <c r="E14" s="10" t="s">
        <v>70</v>
      </c>
      <c r="F14" s="11" t="s">
        <v>71</v>
      </c>
      <c r="G14" s="12" t="s">
        <v>72</v>
      </c>
      <c r="H14" s="12" t="s">
        <v>37</v>
      </c>
      <c r="I14" s="12" t="s">
        <v>73</v>
      </c>
      <c r="J14" s="12" t="s">
        <v>74</v>
      </c>
      <c r="K14" s="12" t="s">
        <v>24</v>
      </c>
      <c r="L14" s="12" t="s">
        <v>75</v>
      </c>
      <c r="M14" s="12" t="s">
        <v>37</v>
      </c>
      <c r="N14" s="13" t="s">
        <v>35</v>
      </c>
      <c r="O14" s="14" t="s">
        <v>185</v>
      </c>
      <c r="P14" s="15" t="str">
        <f t="shared" si="0"/>
        <v/>
      </c>
      <c r="Q14" s="15" t="str">
        <f t="shared" si="1"/>
        <v/>
      </c>
      <c r="R14" s="15" t="str">
        <f t="shared" si="2"/>
        <v/>
      </c>
      <c r="S14" s="15" t="str">
        <f t="shared" si="3"/>
        <v>Trung bình</v>
      </c>
      <c r="T14" s="15" t="str">
        <f t="shared" si="4"/>
        <v/>
      </c>
      <c r="U14" s="16">
        <f t="shared" si="5"/>
        <v>6.2</v>
      </c>
    </row>
    <row r="15" spans="1:21" ht="27" customHeight="1" x14ac:dyDescent="0.25">
      <c r="B15" s="7" t="s">
        <v>76</v>
      </c>
      <c r="C15" s="8" t="s">
        <v>77</v>
      </c>
      <c r="D15" s="9" t="s">
        <v>78</v>
      </c>
      <c r="E15" s="10" t="s">
        <v>79</v>
      </c>
      <c r="F15" s="11" t="s">
        <v>80</v>
      </c>
      <c r="G15" s="12" t="s">
        <v>81</v>
      </c>
      <c r="H15" s="12" t="s">
        <v>43</v>
      </c>
      <c r="I15" s="12" t="s">
        <v>45</v>
      </c>
      <c r="J15" s="12" t="s">
        <v>46</v>
      </c>
      <c r="K15" s="12" t="s">
        <v>43</v>
      </c>
      <c r="L15" s="12" t="s">
        <v>43</v>
      </c>
      <c r="M15" s="12" t="s">
        <v>43</v>
      </c>
      <c r="N15" s="13" t="s">
        <v>47</v>
      </c>
      <c r="O15" s="14" t="s">
        <v>186</v>
      </c>
      <c r="P15" s="15" t="str">
        <f t="shared" si="0"/>
        <v/>
      </c>
      <c r="Q15" s="15" t="str">
        <f t="shared" si="1"/>
        <v/>
      </c>
      <c r="R15" s="15" t="str">
        <f t="shared" si="2"/>
        <v/>
      </c>
      <c r="S15" s="15" t="str">
        <f t="shared" si="3"/>
        <v/>
      </c>
      <c r="T15" s="15" t="str">
        <f t="shared" si="4"/>
        <v>Yếu</v>
      </c>
      <c r="U15" s="16">
        <f t="shared" si="5"/>
        <v>0.5</v>
      </c>
    </row>
    <row r="16" spans="1:21" ht="27" customHeight="1" x14ac:dyDescent="0.25">
      <c r="B16" s="7" t="s">
        <v>82</v>
      </c>
      <c r="C16" s="8" t="s">
        <v>83</v>
      </c>
      <c r="D16" s="9" t="s">
        <v>84</v>
      </c>
      <c r="E16" s="10" t="s">
        <v>85</v>
      </c>
      <c r="F16" s="11" t="s">
        <v>86</v>
      </c>
      <c r="G16" s="12" t="s">
        <v>66</v>
      </c>
      <c r="H16" s="12" t="s">
        <v>43</v>
      </c>
      <c r="I16" s="12" t="s">
        <v>87</v>
      </c>
      <c r="J16" s="12" t="s">
        <v>88</v>
      </c>
      <c r="K16" s="12" t="s">
        <v>89</v>
      </c>
      <c r="L16" s="12" t="s">
        <v>90</v>
      </c>
      <c r="M16" s="12" t="s">
        <v>43</v>
      </c>
      <c r="N16" s="13" t="s">
        <v>91</v>
      </c>
      <c r="O16" s="14" t="s">
        <v>186</v>
      </c>
      <c r="P16" s="15" t="str">
        <f t="shared" si="0"/>
        <v/>
      </c>
      <c r="Q16" s="15" t="str">
        <f t="shared" si="1"/>
        <v/>
      </c>
      <c r="R16" s="15" t="str">
        <f t="shared" si="2"/>
        <v/>
      </c>
      <c r="S16" s="15" t="str">
        <f t="shared" si="3"/>
        <v/>
      </c>
      <c r="T16" s="15" t="str">
        <f t="shared" si="4"/>
        <v>Yếu</v>
      </c>
      <c r="U16" s="16">
        <f t="shared" si="5"/>
        <v>1.5</v>
      </c>
    </row>
    <row r="17" spans="2:21" ht="27" customHeight="1" x14ac:dyDescent="0.25">
      <c r="B17" s="7" t="s">
        <v>92</v>
      </c>
      <c r="C17" s="8" t="s">
        <v>93</v>
      </c>
      <c r="D17" s="9" t="s">
        <v>94</v>
      </c>
      <c r="E17" s="10" t="s">
        <v>95</v>
      </c>
      <c r="F17" s="11" t="s">
        <v>96</v>
      </c>
      <c r="G17" s="12" t="s">
        <v>43</v>
      </c>
      <c r="H17" s="12" t="s">
        <v>43</v>
      </c>
      <c r="I17" s="12" t="s">
        <v>43</v>
      </c>
      <c r="J17" s="12" t="s">
        <v>43</v>
      </c>
      <c r="K17" s="12" t="s">
        <v>43</v>
      </c>
      <c r="L17" s="12" t="s">
        <v>43</v>
      </c>
      <c r="M17" s="12" t="s">
        <v>43</v>
      </c>
      <c r="N17" s="13">
        <v>0</v>
      </c>
      <c r="O17" s="14" t="s">
        <v>186</v>
      </c>
      <c r="P17" s="15" t="str">
        <f t="shared" si="0"/>
        <v/>
      </c>
      <c r="Q17" s="15" t="str">
        <f t="shared" si="1"/>
        <v/>
      </c>
      <c r="R17" s="15" t="str">
        <f t="shared" si="2"/>
        <v/>
      </c>
      <c r="S17" s="15" t="str">
        <f t="shared" si="3"/>
        <v/>
      </c>
      <c r="T17" s="15" t="str">
        <f t="shared" si="4"/>
        <v>Yếu</v>
      </c>
      <c r="U17" s="16">
        <f t="shared" si="5"/>
        <v>0</v>
      </c>
    </row>
    <row r="18" spans="2:21" ht="27" customHeight="1" x14ac:dyDescent="0.25">
      <c r="B18" s="7" t="s">
        <v>97</v>
      </c>
      <c r="C18" s="8" t="s">
        <v>98</v>
      </c>
      <c r="D18" s="9" t="s">
        <v>99</v>
      </c>
      <c r="E18" s="10" t="s">
        <v>100</v>
      </c>
      <c r="F18" s="11" t="s">
        <v>101</v>
      </c>
      <c r="G18" s="12" t="s">
        <v>43</v>
      </c>
      <c r="H18" s="12" t="s">
        <v>43</v>
      </c>
      <c r="I18" s="12" t="s">
        <v>43</v>
      </c>
      <c r="J18" s="12" t="s">
        <v>43</v>
      </c>
      <c r="K18" s="12" t="s">
        <v>43</v>
      </c>
      <c r="L18" s="12" t="s">
        <v>43</v>
      </c>
      <c r="M18" s="12" t="s">
        <v>43</v>
      </c>
      <c r="N18" s="13">
        <v>0</v>
      </c>
      <c r="O18" s="14" t="s">
        <v>186</v>
      </c>
      <c r="P18" s="15" t="str">
        <f t="shared" si="0"/>
        <v/>
      </c>
      <c r="Q18" s="15" t="str">
        <f t="shared" si="1"/>
        <v/>
      </c>
      <c r="R18" s="15" t="str">
        <f t="shared" si="2"/>
        <v/>
      </c>
      <c r="S18" s="15" t="str">
        <f t="shared" si="3"/>
        <v/>
      </c>
      <c r="T18" s="15" t="str">
        <f t="shared" si="4"/>
        <v>Yếu</v>
      </c>
      <c r="U18" s="16">
        <f t="shared" si="5"/>
        <v>0</v>
      </c>
    </row>
    <row r="19" spans="2:21" ht="27" customHeight="1" x14ac:dyDescent="0.25">
      <c r="B19" s="7" t="s">
        <v>102</v>
      </c>
      <c r="C19" s="8" t="s">
        <v>103</v>
      </c>
      <c r="D19" s="9" t="s">
        <v>104</v>
      </c>
      <c r="E19" s="10" t="s">
        <v>105</v>
      </c>
      <c r="F19" s="11" t="s">
        <v>106</v>
      </c>
      <c r="G19" s="12" t="s">
        <v>107</v>
      </c>
      <c r="H19" s="12" t="s">
        <v>58</v>
      </c>
      <c r="I19" s="12" t="s">
        <v>108</v>
      </c>
      <c r="J19" s="12" t="s">
        <v>109</v>
      </c>
      <c r="K19" s="12" t="s">
        <v>110</v>
      </c>
      <c r="L19" s="12" t="s">
        <v>111</v>
      </c>
      <c r="M19" s="12" t="s">
        <v>53</v>
      </c>
      <c r="N19" s="13" t="s">
        <v>112</v>
      </c>
      <c r="O19" s="14" t="s">
        <v>185</v>
      </c>
      <c r="P19" s="15" t="str">
        <f t="shared" si="0"/>
        <v/>
      </c>
      <c r="Q19" s="15" t="str">
        <f t="shared" si="1"/>
        <v/>
      </c>
      <c r="R19" s="15" t="str">
        <f t="shared" si="2"/>
        <v/>
      </c>
      <c r="S19" s="15" t="str">
        <f t="shared" si="3"/>
        <v>Trung bình</v>
      </c>
      <c r="T19" s="15" t="str">
        <f t="shared" si="4"/>
        <v/>
      </c>
      <c r="U19" s="16">
        <f t="shared" si="5"/>
        <v>5.5</v>
      </c>
    </row>
    <row r="20" spans="2:21" ht="27" customHeight="1" x14ac:dyDescent="0.25">
      <c r="B20" s="7" t="s">
        <v>113</v>
      </c>
      <c r="C20" s="8" t="s">
        <v>114</v>
      </c>
      <c r="D20" s="17" t="s">
        <v>115</v>
      </c>
      <c r="E20" s="18" t="s">
        <v>116</v>
      </c>
      <c r="F20" s="8" t="s">
        <v>117</v>
      </c>
      <c r="G20" s="12" t="s">
        <v>37</v>
      </c>
      <c r="H20" s="12" t="s">
        <v>43</v>
      </c>
      <c r="I20" s="12" t="s">
        <v>35</v>
      </c>
      <c r="J20" s="12" t="s">
        <v>56</v>
      </c>
      <c r="K20" s="12" t="s">
        <v>90</v>
      </c>
      <c r="L20" s="12" t="s">
        <v>44</v>
      </c>
      <c r="M20" s="12" t="s">
        <v>26</v>
      </c>
      <c r="N20" s="13" t="s">
        <v>87</v>
      </c>
      <c r="O20" s="14" t="s">
        <v>186</v>
      </c>
      <c r="P20" s="15" t="str">
        <f t="shared" si="0"/>
        <v/>
      </c>
      <c r="Q20" s="15" t="str">
        <f t="shared" si="1"/>
        <v/>
      </c>
      <c r="R20" s="15" t="str">
        <f t="shared" si="2"/>
        <v/>
      </c>
      <c r="S20" s="15" t="str">
        <f t="shared" si="3"/>
        <v/>
      </c>
      <c r="T20" s="15" t="str">
        <f t="shared" si="4"/>
        <v>Yếu</v>
      </c>
      <c r="U20" s="16">
        <f t="shared" si="5"/>
        <v>3.2</v>
      </c>
    </row>
    <row r="21" spans="2:21" ht="27" customHeight="1" x14ac:dyDescent="0.25">
      <c r="B21" s="7" t="s">
        <v>118</v>
      </c>
      <c r="C21" s="8" t="s">
        <v>119</v>
      </c>
      <c r="D21" s="9" t="s">
        <v>120</v>
      </c>
      <c r="E21" s="10" t="s">
        <v>116</v>
      </c>
      <c r="F21" s="11" t="s">
        <v>121</v>
      </c>
      <c r="G21" s="12" t="s">
        <v>122</v>
      </c>
      <c r="H21" s="12" t="s">
        <v>43</v>
      </c>
      <c r="I21" s="12" t="s">
        <v>25</v>
      </c>
      <c r="J21" s="12" t="s">
        <v>123</v>
      </c>
      <c r="K21" s="12" t="s">
        <v>90</v>
      </c>
      <c r="L21" s="12" t="s">
        <v>36</v>
      </c>
      <c r="M21" s="12" t="s">
        <v>124</v>
      </c>
      <c r="N21" s="13" t="s">
        <v>125</v>
      </c>
      <c r="O21" s="14" t="s">
        <v>186</v>
      </c>
      <c r="P21" s="15" t="str">
        <f t="shared" si="0"/>
        <v/>
      </c>
      <c r="Q21" s="15" t="str">
        <f t="shared" si="1"/>
        <v/>
      </c>
      <c r="R21" s="15" t="str">
        <f t="shared" si="2"/>
        <v/>
      </c>
      <c r="S21" s="15" t="str">
        <f t="shared" si="3"/>
        <v/>
      </c>
      <c r="T21" s="15" t="str">
        <f t="shared" si="4"/>
        <v>Yếu</v>
      </c>
      <c r="U21" s="16">
        <f t="shared" si="5"/>
        <v>4.9000000000000004</v>
      </c>
    </row>
    <row r="22" spans="2:21" ht="27" customHeight="1" x14ac:dyDescent="0.25">
      <c r="B22" s="7" t="s">
        <v>126</v>
      </c>
      <c r="C22" s="8" t="s">
        <v>127</v>
      </c>
      <c r="D22" s="9" t="s">
        <v>128</v>
      </c>
      <c r="E22" s="10" t="s">
        <v>129</v>
      </c>
      <c r="F22" s="11" t="s">
        <v>130</v>
      </c>
      <c r="G22" s="12" t="s">
        <v>43</v>
      </c>
      <c r="H22" s="12" t="s">
        <v>43</v>
      </c>
      <c r="I22" s="12" t="s">
        <v>87</v>
      </c>
      <c r="J22" s="12" t="s">
        <v>131</v>
      </c>
      <c r="K22" s="12" t="s">
        <v>43</v>
      </c>
      <c r="L22" s="12" t="s">
        <v>43</v>
      </c>
      <c r="M22" s="12" t="s">
        <v>43</v>
      </c>
      <c r="N22" s="13" t="s">
        <v>132</v>
      </c>
      <c r="O22" s="14" t="s">
        <v>186</v>
      </c>
      <c r="P22" s="15" t="str">
        <f t="shared" si="0"/>
        <v/>
      </c>
      <c r="Q22" s="15" t="str">
        <f t="shared" si="1"/>
        <v/>
      </c>
      <c r="R22" s="15" t="str">
        <f t="shared" si="2"/>
        <v/>
      </c>
      <c r="S22" s="15" t="str">
        <f t="shared" si="3"/>
        <v/>
      </c>
      <c r="T22" s="15" t="str">
        <f t="shared" si="4"/>
        <v>Yếu</v>
      </c>
      <c r="U22" s="16">
        <f t="shared" si="5"/>
        <v>0.8</v>
      </c>
    </row>
    <row r="23" spans="2:21" ht="27" customHeight="1" x14ac:dyDescent="0.25">
      <c r="B23" s="7" t="s">
        <v>133</v>
      </c>
      <c r="C23" s="8" t="s">
        <v>134</v>
      </c>
      <c r="D23" s="9" t="s">
        <v>135</v>
      </c>
      <c r="E23" s="10" t="s">
        <v>136</v>
      </c>
      <c r="F23" s="11" t="s">
        <v>137</v>
      </c>
      <c r="G23" s="12" t="s">
        <v>55</v>
      </c>
      <c r="H23" s="12" t="s">
        <v>138</v>
      </c>
      <c r="I23" s="12" t="s">
        <v>35</v>
      </c>
      <c r="J23" s="12" t="s">
        <v>37</v>
      </c>
      <c r="K23" s="12" t="s">
        <v>139</v>
      </c>
      <c r="L23" s="12" t="s">
        <v>131</v>
      </c>
      <c r="M23" s="12" t="s">
        <v>140</v>
      </c>
      <c r="N23" s="13" t="s">
        <v>65</v>
      </c>
      <c r="O23" s="14" t="s">
        <v>185</v>
      </c>
      <c r="P23" s="15" t="str">
        <f t="shared" si="0"/>
        <v/>
      </c>
      <c r="Q23" s="15" t="str">
        <f t="shared" si="1"/>
        <v/>
      </c>
      <c r="R23" s="15" t="str">
        <f t="shared" si="2"/>
        <v/>
      </c>
      <c r="S23" s="15" t="str">
        <f t="shared" si="3"/>
        <v>Trung bình</v>
      </c>
      <c r="T23" s="15" t="str">
        <f t="shared" si="4"/>
        <v/>
      </c>
      <c r="U23" s="16">
        <f t="shared" si="5"/>
        <v>5.2</v>
      </c>
    </row>
    <row r="24" spans="2:21" ht="27" customHeight="1" x14ac:dyDescent="0.25">
      <c r="B24" s="7" t="s">
        <v>141</v>
      </c>
      <c r="C24" s="8" t="s">
        <v>142</v>
      </c>
      <c r="D24" s="9" t="s">
        <v>143</v>
      </c>
      <c r="E24" s="10" t="s">
        <v>144</v>
      </c>
      <c r="F24" s="11" t="s">
        <v>145</v>
      </c>
      <c r="G24" s="12" t="s">
        <v>108</v>
      </c>
      <c r="H24" s="12" t="s">
        <v>146</v>
      </c>
      <c r="I24" s="12" t="s">
        <v>22</v>
      </c>
      <c r="J24" s="12" t="s">
        <v>34</v>
      </c>
      <c r="K24" s="12" t="s">
        <v>26</v>
      </c>
      <c r="L24" s="12" t="s">
        <v>147</v>
      </c>
      <c r="M24" s="12" t="s">
        <v>124</v>
      </c>
      <c r="N24" s="13" t="s">
        <v>35</v>
      </c>
      <c r="O24" s="14" t="s">
        <v>185</v>
      </c>
      <c r="P24" s="15" t="str">
        <f t="shared" si="0"/>
        <v/>
      </c>
      <c r="Q24" s="15" t="str">
        <f t="shared" si="1"/>
        <v/>
      </c>
      <c r="R24" s="15" t="str">
        <f t="shared" si="2"/>
        <v/>
      </c>
      <c r="S24" s="15" t="str">
        <f t="shared" si="3"/>
        <v>Trung bình</v>
      </c>
      <c r="T24" s="15" t="str">
        <f t="shared" si="4"/>
        <v/>
      </c>
      <c r="U24" s="16">
        <f t="shared" si="5"/>
        <v>6.2</v>
      </c>
    </row>
    <row r="25" spans="2:21" ht="27" customHeight="1" x14ac:dyDescent="0.25">
      <c r="B25" s="7" t="s">
        <v>148</v>
      </c>
      <c r="C25" s="8" t="s">
        <v>149</v>
      </c>
      <c r="D25" s="9" t="s">
        <v>150</v>
      </c>
      <c r="E25" s="10" t="s">
        <v>151</v>
      </c>
      <c r="F25" s="11" t="s">
        <v>152</v>
      </c>
      <c r="G25" s="12" t="s">
        <v>58</v>
      </c>
      <c r="H25" s="12" t="s">
        <v>23</v>
      </c>
      <c r="I25" s="12" t="s">
        <v>26</v>
      </c>
      <c r="J25" s="12" t="s">
        <v>37</v>
      </c>
      <c r="K25" s="12" t="s">
        <v>25</v>
      </c>
      <c r="L25" s="12" t="s">
        <v>153</v>
      </c>
      <c r="M25" s="12" t="s">
        <v>154</v>
      </c>
      <c r="N25" s="13" t="s">
        <v>22</v>
      </c>
      <c r="O25" s="14" t="s">
        <v>185</v>
      </c>
      <c r="P25" s="15" t="str">
        <f t="shared" si="0"/>
        <v/>
      </c>
      <c r="Q25" s="15" t="str">
        <f t="shared" si="1"/>
        <v/>
      </c>
      <c r="R25" s="15" t="str">
        <f t="shared" si="2"/>
        <v/>
      </c>
      <c r="S25" s="15" t="str">
        <f t="shared" si="3"/>
        <v>Trung bình</v>
      </c>
      <c r="T25" s="15" t="str">
        <f t="shared" si="4"/>
        <v/>
      </c>
      <c r="U25" s="16">
        <f t="shared" si="5"/>
        <v>6.4</v>
      </c>
    </row>
    <row r="26" spans="2:21" ht="27" customHeight="1" x14ac:dyDescent="0.25">
      <c r="B26" s="7" t="s">
        <v>155</v>
      </c>
      <c r="C26" s="8" t="s">
        <v>156</v>
      </c>
      <c r="D26" s="9" t="s">
        <v>157</v>
      </c>
      <c r="E26" s="10" t="s">
        <v>158</v>
      </c>
      <c r="F26" s="11" t="s">
        <v>159</v>
      </c>
      <c r="G26" s="12" t="s">
        <v>160</v>
      </c>
      <c r="H26" s="12" t="s">
        <v>43</v>
      </c>
      <c r="I26" s="12" t="s">
        <v>45</v>
      </c>
      <c r="J26" s="12" t="s">
        <v>46</v>
      </c>
      <c r="K26" s="12" t="s">
        <v>43</v>
      </c>
      <c r="L26" s="12" t="s">
        <v>43</v>
      </c>
      <c r="M26" s="12" t="s">
        <v>43</v>
      </c>
      <c r="N26" s="13" t="s">
        <v>47</v>
      </c>
      <c r="O26" s="14" t="s">
        <v>186</v>
      </c>
      <c r="P26" s="15" t="str">
        <f t="shared" si="0"/>
        <v/>
      </c>
      <c r="Q26" s="15" t="str">
        <f t="shared" si="1"/>
        <v/>
      </c>
      <c r="R26" s="15" t="str">
        <f t="shared" si="2"/>
        <v/>
      </c>
      <c r="S26" s="15" t="str">
        <f t="shared" si="3"/>
        <v/>
      </c>
      <c r="T26" s="15" t="str">
        <f t="shared" si="4"/>
        <v>Yếu</v>
      </c>
      <c r="U26" s="16">
        <f t="shared" si="5"/>
        <v>0.5</v>
      </c>
    </row>
    <row r="27" spans="2:21" ht="27" customHeight="1" x14ac:dyDescent="0.25">
      <c r="B27" s="7" t="s">
        <v>161</v>
      </c>
      <c r="C27" s="8" t="s">
        <v>162</v>
      </c>
      <c r="D27" s="9" t="s">
        <v>163</v>
      </c>
      <c r="E27" s="10" t="s">
        <v>164</v>
      </c>
      <c r="F27" s="11" t="s">
        <v>165</v>
      </c>
      <c r="G27" s="12" t="s">
        <v>23</v>
      </c>
      <c r="H27" s="12" t="s">
        <v>43</v>
      </c>
      <c r="I27" s="12" t="s">
        <v>35</v>
      </c>
      <c r="J27" s="12" t="s">
        <v>166</v>
      </c>
      <c r="K27" s="12" t="s">
        <v>167</v>
      </c>
      <c r="L27" s="12" t="s">
        <v>36</v>
      </c>
      <c r="M27" s="12" t="s">
        <v>108</v>
      </c>
      <c r="N27" s="13" t="s">
        <v>111</v>
      </c>
      <c r="O27" s="14" t="s">
        <v>186</v>
      </c>
      <c r="P27" s="15" t="str">
        <f t="shared" si="0"/>
        <v/>
      </c>
      <c r="Q27" s="15" t="str">
        <f t="shared" si="1"/>
        <v/>
      </c>
      <c r="R27" s="15" t="str">
        <f t="shared" si="2"/>
        <v/>
      </c>
      <c r="S27" s="15" t="str">
        <f t="shared" si="3"/>
        <v/>
      </c>
      <c r="T27" s="15" t="str">
        <f t="shared" si="4"/>
        <v>Yếu</v>
      </c>
      <c r="U27" s="16">
        <f t="shared" si="5"/>
        <v>4.4000000000000004</v>
      </c>
    </row>
    <row r="28" spans="2:21" ht="27" customHeight="1" x14ac:dyDescent="0.25">
      <c r="B28" s="7" t="s">
        <v>168</v>
      </c>
      <c r="C28" s="8" t="s">
        <v>169</v>
      </c>
      <c r="D28" s="9" t="s">
        <v>170</v>
      </c>
      <c r="E28" s="10" t="s">
        <v>171</v>
      </c>
      <c r="F28" s="11" t="s">
        <v>172</v>
      </c>
      <c r="G28" s="12" t="s">
        <v>43</v>
      </c>
      <c r="H28" s="12" t="s">
        <v>43</v>
      </c>
      <c r="I28" s="12" t="s">
        <v>46</v>
      </c>
      <c r="J28" s="12" t="s">
        <v>46</v>
      </c>
      <c r="K28" s="12" t="s">
        <v>43</v>
      </c>
      <c r="L28" s="12" t="s">
        <v>43</v>
      </c>
      <c r="M28" s="12" t="s">
        <v>43</v>
      </c>
      <c r="N28" s="13" t="s">
        <v>47</v>
      </c>
      <c r="O28" s="14" t="s">
        <v>186</v>
      </c>
      <c r="P28" s="15" t="str">
        <f t="shared" si="0"/>
        <v/>
      </c>
      <c r="Q28" s="15" t="str">
        <f t="shared" si="1"/>
        <v/>
      </c>
      <c r="R28" s="15" t="str">
        <f t="shared" si="2"/>
        <v/>
      </c>
      <c r="S28" s="15" t="str">
        <f t="shared" si="3"/>
        <v/>
      </c>
      <c r="T28" s="15" t="str">
        <f t="shared" si="4"/>
        <v>Yếu</v>
      </c>
      <c r="U28" s="16">
        <f t="shared" si="5"/>
        <v>0.5</v>
      </c>
    </row>
    <row r="29" spans="2:21" ht="27" customHeight="1" x14ac:dyDescent="0.25">
      <c r="B29" s="7" t="s">
        <v>173</v>
      </c>
      <c r="C29" s="8" t="s">
        <v>174</v>
      </c>
      <c r="D29" s="9" t="s">
        <v>175</v>
      </c>
      <c r="E29" s="10" t="s">
        <v>171</v>
      </c>
      <c r="F29" s="11" t="s">
        <v>176</v>
      </c>
      <c r="G29" s="12" t="s">
        <v>35</v>
      </c>
      <c r="H29" s="12" t="s">
        <v>177</v>
      </c>
      <c r="I29" s="12" t="s">
        <v>25</v>
      </c>
      <c r="J29" s="12" t="s">
        <v>154</v>
      </c>
      <c r="K29" s="12" t="s">
        <v>139</v>
      </c>
      <c r="L29" s="12" t="s">
        <v>131</v>
      </c>
      <c r="M29" s="12" t="s">
        <v>139</v>
      </c>
      <c r="N29" s="13" t="s">
        <v>122</v>
      </c>
      <c r="O29" s="14" t="s">
        <v>185</v>
      </c>
      <c r="P29" s="15" t="str">
        <f t="shared" si="0"/>
        <v/>
      </c>
      <c r="Q29" s="15" t="str">
        <f t="shared" si="1"/>
        <v/>
      </c>
      <c r="R29" s="15" t="str">
        <f t="shared" si="2"/>
        <v/>
      </c>
      <c r="S29" s="15" t="str">
        <f t="shared" si="3"/>
        <v>Trung bình</v>
      </c>
      <c r="T29" s="15" t="str">
        <f t="shared" si="4"/>
        <v/>
      </c>
      <c r="U29" s="16">
        <f t="shared" si="5"/>
        <v>5.6</v>
      </c>
    </row>
    <row r="30" spans="2:21" ht="27" customHeight="1" x14ac:dyDescent="0.25">
      <c r="B30" s="7" t="s">
        <v>178</v>
      </c>
      <c r="C30" s="8" t="s">
        <v>179</v>
      </c>
      <c r="D30" s="9" t="s">
        <v>180</v>
      </c>
      <c r="E30" s="10" t="s">
        <v>181</v>
      </c>
      <c r="F30" s="11" t="s">
        <v>182</v>
      </c>
      <c r="G30" s="12" t="s">
        <v>25</v>
      </c>
      <c r="H30" s="12" t="s">
        <v>36</v>
      </c>
      <c r="I30" s="12" t="s">
        <v>22</v>
      </c>
      <c r="J30" s="12" t="s">
        <v>26</v>
      </c>
      <c r="K30" s="12" t="s">
        <v>90</v>
      </c>
      <c r="L30" s="12" t="s">
        <v>183</v>
      </c>
      <c r="M30" s="12" t="s">
        <v>108</v>
      </c>
      <c r="N30" s="13" t="s">
        <v>184</v>
      </c>
      <c r="O30" s="14" t="s">
        <v>186</v>
      </c>
      <c r="P30" s="15" t="str">
        <f t="shared" si="0"/>
        <v/>
      </c>
      <c r="Q30" s="15" t="str">
        <f t="shared" si="1"/>
        <v/>
      </c>
      <c r="R30" s="15" t="str">
        <f t="shared" si="2"/>
        <v/>
      </c>
      <c r="S30" s="15" t="str">
        <f t="shared" si="3"/>
        <v/>
      </c>
      <c r="T30" s="15" t="str">
        <f t="shared" si="4"/>
        <v>Yếu</v>
      </c>
      <c r="U30" s="16">
        <f t="shared" si="5"/>
        <v>2.9</v>
      </c>
    </row>
    <row r="31" spans="2:21" s="26" customFormat="1" x14ac:dyDescent="0.25">
      <c r="B31" s="19"/>
      <c r="C31" s="20"/>
      <c r="D31" s="20"/>
      <c r="E31" s="20"/>
      <c r="F31" s="21"/>
      <c r="G31" s="22"/>
      <c r="H31" s="22"/>
      <c r="I31" s="22"/>
      <c r="J31" s="22"/>
      <c r="K31" s="22"/>
      <c r="L31" s="22"/>
      <c r="M31" s="19"/>
      <c r="N31" s="23"/>
      <c r="O31" s="24"/>
      <c r="P31" s="15" t="str">
        <f t="shared" si="0"/>
        <v/>
      </c>
      <c r="Q31" s="15" t="str">
        <f t="shared" si="1"/>
        <v/>
      </c>
      <c r="R31" s="15" t="str">
        <f t="shared" si="2"/>
        <v/>
      </c>
      <c r="S31" s="15" t="str">
        <f t="shared" si="3"/>
        <v/>
      </c>
      <c r="T31" s="15" t="str">
        <f t="shared" si="4"/>
        <v/>
      </c>
      <c r="U31" s="25">
        <f t="shared" si="5"/>
        <v>0</v>
      </c>
    </row>
    <row r="32" spans="2:21" s="26" customFormat="1" x14ac:dyDescent="0.25">
      <c r="B32" s="34" t="s">
        <v>188</v>
      </c>
      <c r="F32" s="27"/>
      <c r="G32" s="27"/>
      <c r="H32" s="27"/>
      <c r="I32" s="27"/>
      <c r="J32" s="27"/>
      <c r="K32" s="27"/>
      <c r="L32" s="27"/>
      <c r="N32" s="28"/>
    </row>
  </sheetData>
  <mergeCells count="3">
    <mergeCell ref="A5:O5"/>
    <mergeCell ref="A6:O6"/>
    <mergeCell ref="D8:E8"/>
  </mergeCells>
  <pageMargins left="0.17" right="0.1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TKD22B2LX</vt:lpstr>
      <vt:lpstr>TKD22B2LX!Print_Titles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2023-04-19T02:25:52Z</dcterms:created>
  <dcterms:modified xsi:type="dcterms:W3CDTF">2023-04-19T02:30:55Z</dcterms:modified>
</cp:coreProperties>
</file>