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NH21B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 s="1"/>
  <c r="U13" i="1"/>
  <c r="T13" i="1" s="1"/>
  <c r="U12" i="1"/>
  <c r="T12" i="1" s="1"/>
  <c r="U11" i="1"/>
  <c r="T11" i="1" s="1"/>
  <c r="Q11" i="1"/>
  <c r="U10" i="1"/>
  <c r="T10" i="1" s="1"/>
  <c r="Q10" i="1"/>
  <c r="U9" i="1"/>
  <c r="T9" i="1" s="1"/>
  <c r="Q9" i="1"/>
  <c r="R10" i="1" l="1"/>
  <c r="R14" i="1"/>
  <c r="Q12" i="1"/>
  <c r="R13" i="1"/>
  <c r="O9" i="1"/>
  <c r="S9" i="1"/>
  <c r="O10" i="1"/>
  <c r="S10" i="1"/>
  <c r="O11" i="1"/>
  <c r="S11" i="1"/>
  <c r="O12" i="1"/>
  <c r="S12" i="1"/>
  <c r="O13" i="1"/>
  <c r="S13" i="1"/>
  <c r="O14" i="1"/>
  <c r="S14" i="1"/>
  <c r="Q13" i="1"/>
  <c r="Q14" i="1"/>
  <c r="R9" i="1"/>
  <c r="R11" i="1"/>
  <c r="R12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<sst xmlns="http://schemas.openxmlformats.org/spreadsheetml/2006/main" count="92" uniqueCount="74">
  <si>
    <t>BẢNG ĐIỂM TỔNG HỢP LỚP TNH21B</t>
  </si>
  <si>
    <t xml:space="preserve"> HỌC KỲ I NĂM HỌC 2022-2023</t>
  </si>
  <si>
    <t>STT</t>
  </si>
  <si>
    <t>MSHS</t>
  </si>
  <si>
    <t>Họ và tên</t>
  </si>
  <si>
    <t>Ngày sinh</t>
  </si>
  <si>
    <t>Anh văn chuyên ngành 2(3)</t>
  </si>
  <si>
    <t>Nghiệp vụ chế biến món ăn(3)</t>
  </si>
  <si>
    <t>Nghiệp vụ bar(4)</t>
  </si>
  <si>
    <t>Nghiệp vụ lễ tân(2)</t>
  </si>
  <si>
    <t>Kỹ năng mềm(1)</t>
  </si>
  <si>
    <t>Xây dựng thực đơn(1)</t>
  </si>
  <si>
    <t>Điểm TB</t>
  </si>
  <si>
    <t>Xếp loại</t>
  </si>
  <si>
    <t>1</t>
  </si>
  <si>
    <t>21BTNH0025</t>
  </si>
  <si>
    <t>Lê Khánh</t>
  </si>
  <si>
    <t>Duy</t>
  </si>
  <si>
    <t>03/02/2006</t>
  </si>
  <si>
    <t>5.6</t>
  </si>
  <si>
    <t>8.1</t>
  </si>
  <si>
    <t>7.2</t>
  </si>
  <si>
    <t>9.0</t>
  </si>
  <si>
    <t>7.0</t>
  </si>
  <si>
    <t>8.5</t>
  </si>
  <si>
    <t>7.4</t>
  </si>
  <si>
    <t>2</t>
  </si>
  <si>
    <t>21BTNH0027</t>
  </si>
  <si>
    <t>Đinh Chí</t>
  </si>
  <si>
    <t>Hoàng</t>
  </si>
  <si>
    <t>07/05/2006</t>
  </si>
  <si>
    <t>7.1</t>
  </si>
  <si>
    <t>8.2</t>
  </si>
  <si>
    <t>7.3</t>
  </si>
  <si>
    <t>9.1</t>
  </si>
  <si>
    <t>7.9</t>
  </si>
  <si>
    <t>8.8</t>
  </si>
  <si>
    <t>3</t>
  </si>
  <si>
    <t>21BTNH0030</t>
  </si>
  <si>
    <t>Huỳnh Nhật</t>
  </si>
  <si>
    <t>Long</t>
  </si>
  <si>
    <t>12/02/2006</t>
  </si>
  <si>
    <t>5.2</t>
  </si>
  <si>
    <t>5.7</t>
  </si>
  <si>
    <t>6.3</t>
  </si>
  <si>
    <t>4</t>
  </si>
  <si>
    <t>21BTNH0035</t>
  </si>
  <si>
    <t>Nguyễn Văn</t>
  </si>
  <si>
    <t>Nhựt</t>
  </si>
  <si>
    <t>06/04/2006</t>
  </si>
  <si>
    <t>5.0</t>
  </si>
  <si>
    <t>4.7</t>
  </si>
  <si>
    <t>6.2</t>
  </si>
  <si>
    <t>5.8</t>
  </si>
  <si>
    <t>5</t>
  </si>
  <si>
    <t>21BTNH0036</t>
  </si>
  <si>
    <t>Nguyễn Thanh Bảo</t>
  </si>
  <si>
    <t>Quy</t>
  </si>
  <si>
    <t>08/11/2005</t>
  </si>
  <si>
    <t>5.4</t>
  </si>
  <si>
    <t>8.0</t>
  </si>
  <si>
    <t>6.8</t>
  </si>
  <si>
    <t>8.4</t>
  </si>
  <si>
    <t>6</t>
  </si>
  <si>
    <t>21BTNH0041</t>
  </si>
  <si>
    <t>Lý Thanh</t>
  </si>
  <si>
    <t>Trúc</t>
  </si>
  <si>
    <t>28/03/2006</t>
  </si>
  <si>
    <t>7.6</t>
  </si>
  <si>
    <t>6.5</t>
  </si>
  <si>
    <t>9.3</t>
  </si>
  <si>
    <t>Khá</t>
  </si>
  <si>
    <t>Trung bình khá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</si>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</sst>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13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38100"/>
          <a:ext cx="348614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15</xdr:row>
      <xdr:rowOff>9525</xdr:rowOff>
    </xdr:from>
    <xdr:to>
      <xdr:col>13</xdr:col>
      <xdr:colOff>914399</xdr:colOff>
      <xdr:row>21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5715000"/>
          <a:ext cx="31908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15</xdr:row>
      <xdr:rowOff>28575</xdr:rowOff>
    </xdr:from>
    <xdr:to>
      <xdr:col>3</xdr:col>
      <xdr:colOff>895350</xdr:colOff>
      <xdr:row>21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5734050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5755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U14"/>
  <sheetViews>
    <sheetView tabSelected="1" workbookViewId="0">
      <selection activeCell="W19" sqref="W19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3" customWidth="1"/>
    <col min="7" max="13" width="4.125" customWidth="1"/>
    <col min="14" max="14" width="12.875" customWidth="1"/>
    <col min="15" max="20" width="4.625" hidden="1" customWidth="1"/>
    <col min="21" max="21" width="0" hidden="1" customWidth="1"/>
  </cols>
  <sheetData>
    <row r="5" spans="1:21" ht="18.75" x14ac:dyDescent="0.3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1" ht="18.75" x14ac:dyDescent="0.3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8" spans="1:21" ht="222.75" customHeight="1" x14ac:dyDescent="0.25">
      <c r="B8" s="1" t="s">
        <v>2</v>
      </c>
      <c r="C8" s="1" t="s">
        <v>3</v>
      </c>
      <c r="D8" s="15" t="s">
        <v>4</v>
      </c>
      <c r="E8" s="16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3" t="s">
        <v>13</v>
      </c>
    </row>
    <row r="9" spans="1:21" x14ac:dyDescent="0.25">
      <c r="B9" s="4" t="s">
        <v>14</v>
      </c>
      <c r="C9" s="5" t="s">
        <v>15</v>
      </c>
      <c r="D9" s="6" t="s">
        <v>16</v>
      </c>
      <c r="E9" s="7" t="s">
        <v>17</v>
      </c>
      <c r="F9" s="8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5" t="s">
        <v>24</v>
      </c>
      <c r="M9" s="9" t="s">
        <v>25</v>
      </c>
      <c r="N9" s="10" t="s">
        <v>71</v>
      </c>
      <c r="O9" s="11" t="str">
        <f>IF(AND(U9&gt;=9),"Xuất sắc","")</f>
        <v/>
      </c>
      <c r="P9" s="11" t="str">
        <f>IF((AND(U9&lt;9,U9&gt;=8)),"Giỏi","")</f>
        <v/>
      </c>
      <c r="Q9" s="11" t="str">
        <f>IF((AND(U9&lt;8,U9&gt;=7)),"Khá","")</f>
        <v>Khá</v>
      </c>
      <c r="R9" s="11" t="str">
        <f>IF((AND(U9&lt;7,U9&gt;=6)),"Trung bình khá","")</f>
        <v/>
      </c>
      <c r="S9" s="11" t="str">
        <f>IF((AND(U9&lt;6,U9&gt;=5)),"Trung bình","")</f>
        <v/>
      </c>
      <c r="T9" s="11" t="str">
        <f>IF((AND(M9="",U9=0)),"",IF(U9&lt;5,"Yếu",""))</f>
        <v/>
      </c>
      <c r="U9" s="12">
        <f>VALUE(M9)</f>
        <v>7.4</v>
      </c>
    </row>
    <row r="10" spans="1:21" x14ac:dyDescent="0.25">
      <c r="B10" s="4" t="s">
        <v>26</v>
      </c>
      <c r="C10" s="5" t="s">
        <v>27</v>
      </c>
      <c r="D10" s="6" t="s">
        <v>28</v>
      </c>
      <c r="E10" s="7" t="s">
        <v>29</v>
      </c>
      <c r="F10" s="8" t="s">
        <v>30</v>
      </c>
      <c r="G10" s="5" t="s">
        <v>31</v>
      </c>
      <c r="H10" s="5" t="s">
        <v>32</v>
      </c>
      <c r="I10" s="5" t="s">
        <v>33</v>
      </c>
      <c r="J10" s="5" t="s">
        <v>34</v>
      </c>
      <c r="K10" s="5" t="s">
        <v>35</v>
      </c>
      <c r="L10" s="5" t="s">
        <v>36</v>
      </c>
      <c r="M10" s="9" t="s">
        <v>35</v>
      </c>
      <c r="N10" s="10" t="s">
        <v>71</v>
      </c>
      <c r="O10" s="11" t="str">
        <f t="shared" ref="O10:O14" si="0">IF(AND(U10&gt;=9),"Xuất sắc","")</f>
        <v/>
      </c>
      <c r="P10" s="11" t="str">
        <f t="shared" ref="P10:P14" si="1">IF((AND(U10&lt;9,U10&gt;=8)),"Giỏi","")</f>
        <v/>
      </c>
      <c r="Q10" s="11" t="str">
        <f t="shared" ref="Q10:Q14" si="2">IF((AND(U10&lt;8,U10&gt;=7)),"Khá","")</f>
        <v>Khá</v>
      </c>
      <c r="R10" s="11" t="str">
        <f t="shared" ref="R10:R14" si="3">IF((AND(U10&lt;7,U10&gt;=6)),"Trung bình khá","")</f>
        <v/>
      </c>
      <c r="S10" s="11" t="str">
        <f t="shared" ref="S10:S14" si="4">IF((AND(U10&lt;6,U10&gt;=5)),"Trung bình","")</f>
        <v/>
      </c>
      <c r="T10" s="11" t="str">
        <f t="shared" ref="T10:T14" si="5">IF((AND(M10="",U10=0)),"",IF(U10&lt;5,"Yếu",""))</f>
        <v/>
      </c>
      <c r="U10" s="12">
        <f t="shared" ref="U10:U14" si="6">VALUE(M10)</f>
        <v>7.9</v>
      </c>
    </row>
    <row r="11" spans="1:21" x14ac:dyDescent="0.25">
      <c r="B11" s="4" t="s">
        <v>37</v>
      </c>
      <c r="C11" s="5" t="s">
        <v>38</v>
      </c>
      <c r="D11" s="6" t="s">
        <v>39</v>
      </c>
      <c r="E11" s="7" t="s">
        <v>40</v>
      </c>
      <c r="F11" s="8" t="s">
        <v>41</v>
      </c>
      <c r="G11" s="5" t="s">
        <v>42</v>
      </c>
      <c r="H11" s="5" t="s">
        <v>31</v>
      </c>
      <c r="I11" s="5" t="s">
        <v>43</v>
      </c>
      <c r="J11" s="5" t="s">
        <v>33</v>
      </c>
      <c r="K11" s="5" t="s">
        <v>31</v>
      </c>
      <c r="L11" s="5" t="s">
        <v>44</v>
      </c>
      <c r="M11" s="9" t="s">
        <v>44</v>
      </c>
      <c r="N11" s="10" t="s">
        <v>72</v>
      </c>
      <c r="O11" s="11" t="str">
        <f t="shared" si="0"/>
        <v/>
      </c>
      <c r="P11" s="11" t="str">
        <f t="shared" si="1"/>
        <v/>
      </c>
      <c r="Q11" s="11" t="str">
        <f t="shared" si="2"/>
        <v/>
      </c>
      <c r="R11" s="11" t="str">
        <f t="shared" si="3"/>
        <v>Trung bình khá</v>
      </c>
      <c r="S11" s="11" t="str">
        <f t="shared" si="4"/>
        <v/>
      </c>
      <c r="T11" s="11" t="str">
        <f t="shared" si="5"/>
        <v/>
      </c>
      <c r="U11" s="12">
        <f t="shared" si="6"/>
        <v>6.3</v>
      </c>
    </row>
    <row r="12" spans="1:21" x14ac:dyDescent="0.25">
      <c r="B12" s="4" t="s">
        <v>45</v>
      </c>
      <c r="C12" s="5" t="s">
        <v>46</v>
      </c>
      <c r="D12" s="6" t="s">
        <v>47</v>
      </c>
      <c r="E12" s="7" t="s">
        <v>48</v>
      </c>
      <c r="F12" s="8" t="s">
        <v>49</v>
      </c>
      <c r="G12" s="5" t="s">
        <v>50</v>
      </c>
      <c r="H12" s="5" t="s">
        <v>31</v>
      </c>
      <c r="I12" s="5" t="s">
        <v>43</v>
      </c>
      <c r="J12" s="5" t="s">
        <v>51</v>
      </c>
      <c r="K12" s="5" t="s">
        <v>52</v>
      </c>
      <c r="L12" s="5" t="s">
        <v>21</v>
      </c>
      <c r="M12" s="9" t="s">
        <v>53</v>
      </c>
      <c r="N12" s="10" t="s">
        <v>73</v>
      </c>
      <c r="O12" s="11" t="str">
        <f t="shared" si="0"/>
        <v/>
      </c>
      <c r="P12" s="11" t="str">
        <f t="shared" si="1"/>
        <v/>
      </c>
      <c r="Q12" s="11" t="str">
        <f t="shared" si="2"/>
        <v/>
      </c>
      <c r="R12" s="11" t="str">
        <f t="shared" si="3"/>
        <v/>
      </c>
      <c r="S12" s="11" t="str">
        <f t="shared" si="4"/>
        <v>Trung bình</v>
      </c>
      <c r="T12" s="11" t="str">
        <f t="shared" si="5"/>
        <v/>
      </c>
      <c r="U12" s="12">
        <f t="shared" si="6"/>
        <v>5.8</v>
      </c>
    </row>
    <row r="13" spans="1:21" x14ac:dyDescent="0.25">
      <c r="B13" s="4" t="s">
        <v>54</v>
      </c>
      <c r="C13" s="5" t="s">
        <v>55</v>
      </c>
      <c r="D13" s="6" t="s">
        <v>56</v>
      </c>
      <c r="E13" s="7" t="s">
        <v>57</v>
      </c>
      <c r="F13" s="8" t="s">
        <v>58</v>
      </c>
      <c r="G13" s="5" t="s">
        <v>59</v>
      </c>
      <c r="H13" s="5" t="s">
        <v>60</v>
      </c>
      <c r="I13" s="5" t="s">
        <v>61</v>
      </c>
      <c r="J13" s="5" t="s">
        <v>62</v>
      </c>
      <c r="K13" s="5" t="s">
        <v>23</v>
      </c>
      <c r="L13" s="5" t="s">
        <v>34</v>
      </c>
      <c r="M13" s="9" t="s">
        <v>21</v>
      </c>
      <c r="N13" s="10" t="s">
        <v>71</v>
      </c>
      <c r="O13" s="11" t="str">
        <f t="shared" si="0"/>
        <v/>
      </c>
      <c r="P13" s="11" t="str">
        <f t="shared" si="1"/>
        <v/>
      </c>
      <c r="Q13" s="11" t="str">
        <f t="shared" si="2"/>
        <v>Khá</v>
      </c>
      <c r="R13" s="11" t="str">
        <f t="shared" si="3"/>
        <v/>
      </c>
      <c r="S13" s="11" t="str">
        <f t="shared" si="4"/>
        <v/>
      </c>
      <c r="T13" s="11" t="str">
        <f t="shared" si="5"/>
        <v/>
      </c>
      <c r="U13" s="12">
        <f t="shared" si="6"/>
        <v>7.2</v>
      </c>
    </row>
    <row r="14" spans="1:21" x14ac:dyDescent="0.25">
      <c r="B14" s="4" t="s">
        <v>63</v>
      </c>
      <c r="C14" s="5" t="s">
        <v>64</v>
      </c>
      <c r="D14" s="6" t="s">
        <v>65</v>
      </c>
      <c r="E14" s="7" t="s">
        <v>66</v>
      </c>
      <c r="F14" s="8" t="s">
        <v>67</v>
      </c>
      <c r="G14" s="5" t="s">
        <v>19</v>
      </c>
      <c r="H14" s="5" t="s">
        <v>68</v>
      </c>
      <c r="I14" s="5" t="s">
        <v>69</v>
      </c>
      <c r="J14" s="5" t="s">
        <v>62</v>
      </c>
      <c r="K14" s="5" t="s">
        <v>23</v>
      </c>
      <c r="L14" s="5" t="s">
        <v>70</v>
      </c>
      <c r="M14" s="9" t="s">
        <v>23</v>
      </c>
      <c r="N14" s="10" t="s">
        <v>71</v>
      </c>
      <c r="O14" s="11" t="str">
        <f t="shared" si="0"/>
        <v/>
      </c>
      <c r="P14" s="11" t="str">
        <f t="shared" si="1"/>
        <v/>
      </c>
      <c r="Q14" s="11" t="str">
        <f t="shared" si="2"/>
        <v>Khá</v>
      </c>
      <c r="R14" s="11" t="str">
        <f t="shared" si="3"/>
        <v/>
      </c>
      <c r="S14" s="11" t="str">
        <f t="shared" si="4"/>
        <v/>
      </c>
      <c r="T14" s="11" t="str">
        <f t="shared" si="5"/>
        <v/>
      </c>
      <c r="U14" s="12">
        <f t="shared" si="6"/>
        <v>7</v>
      </c>
    </row>
  </sheetData>
  <mergeCells count="3">
    <mergeCell ref="A5:N5"/>
    <mergeCell ref="A6:N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TNH21B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2023-01-09T02:53:10Z</dcterms:created>
  <dcterms:modified xsi:type="dcterms:W3CDTF">2023-03-22T02:38:30Z</dcterms:modified>
</cp:coreProperties>
</file>