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TV21B1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 s="1"/>
  <c r="Q19" i="1"/>
  <c r="U18" i="1"/>
  <c r="T18" i="1" s="1"/>
  <c r="U17" i="1"/>
  <c r="T17" i="1" s="1"/>
  <c r="U16" i="1"/>
  <c r="T16" i="1" s="1"/>
  <c r="U15" i="1"/>
  <c r="T15" i="1" s="1"/>
  <c r="U14" i="1"/>
  <c r="T14" i="1" s="1"/>
  <c r="U13" i="1"/>
  <c r="T13" i="1" s="1"/>
  <c r="U12" i="1"/>
  <c r="T12" i="1" s="1"/>
  <c r="U11" i="1"/>
  <c r="T11" i="1" s="1"/>
  <c r="U10" i="1"/>
  <c r="T10" i="1" s="1"/>
  <c r="U9" i="1"/>
  <c r="T9" i="1" s="1"/>
  <c r="Q12" i="1" l="1"/>
  <c r="Q13" i="1"/>
  <c r="Q14" i="1"/>
  <c r="R13" i="1"/>
  <c r="R16" i="1"/>
  <c r="R19" i="1"/>
  <c r="Q9" i="1"/>
  <c r="Q10" i="1"/>
  <c r="Q11" i="1"/>
  <c r="Q17" i="1"/>
  <c r="Q18" i="1"/>
  <c r="R14" i="1"/>
  <c r="R15" i="1"/>
  <c r="R18" i="1"/>
  <c r="O9" i="1"/>
  <c r="S9" i="1"/>
  <c r="O10" i="1"/>
  <c r="S10" i="1"/>
  <c r="O11" i="1"/>
  <c r="S11" i="1"/>
  <c r="O12" i="1"/>
  <c r="S12" i="1"/>
  <c r="O13" i="1"/>
  <c r="S13" i="1"/>
  <c r="O14" i="1"/>
  <c r="S14" i="1"/>
  <c r="O15" i="1"/>
  <c r="S15" i="1"/>
  <c r="O16" i="1"/>
  <c r="S16" i="1"/>
  <c r="O17" i="1"/>
  <c r="S17" i="1"/>
  <c r="O18" i="1"/>
  <c r="S18" i="1"/>
  <c r="O19" i="1"/>
  <c r="S19" i="1"/>
  <c r="Q15" i="1"/>
  <c r="Q16" i="1"/>
  <c r="R9" i="1"/>
  <c r="R10" i="1"/>
  <c r="R11" i="1"/>
  <c r="R12" i="1"/>
  <c r="R17" i="1"/>
  <c r="P9" i="1"/>
  <c r="P10" i="1"/>
  <c r="P11" i="1"/>
  <c r="P12" i="1"/>
  <c r="P13" i="1"/>
  <c r="P14" i="1"/>
  <c r="P15" i="1"/>
  <c r="P16" i="1"/>
  <c r="P17" i="1"/>
  <c r="P18" i="1"/>
  <c r="P19" i="1"/>
</calcChain>
</file>

<file path=xl/sharedStrings.xml><?xml version="1.0" encoding="utf-8"?>
<sst xmlns="http://schemas.openxmlformats.org/spreadsheetml/2006/main" count="158" uniqueCount="102">
  <si>
    <t>BẢNG ĐIỂM TỔNG HỢP LỚP TTV21B1</t>
  </si>
  <si>
    <t xml:space="preserve"> HỌC KỲ I NĂM HỌC 2022-2023</t>
  </si>
  <si>
    <t>STT</t>
  </si>
  <si>
    <t>MSHS</t>
  </si>
  <si>
    <t>Họ và tên</t>
  </si>
  <si>
    <t>Ngày sinh</t>
  </si>
  <si>
    <t>Lập trình căn bản(2)</t>
  </si>
  <si>
    <t>Xử lý ảnh bằng Photoshop(3)</t>
  </si>
  <si>
    <t>Phần cứng máy tính(2)</t>
  </si>
  <si>
    <t>Cài đặt, thiết lập, QL và VH mạng LAN, Internet(2)</t>
  </si>
  <si>
    <t>Thiết kế trình diễn trên máy tính (PowerPoint)(3)</t>
  </si>
  <si>
    <t>Thiết kế Web(3)</t>
  </si>
  <si>
    <t>Điểm TB</t>
  </si>
  <si>
    <t>Xếp loại</t>
  </si>
  <si>
    <t>1</t>
  </si>
  <si>
    <t>21BTTV0170</t>
  </si>
  <si>
    <t>Nguyễn Thị Mỹ</t>
  </si>
  <si>
    <t>Chi</t>
  </si>
  <si>
    <t>01/11/2006</t>
  </si>
  <si>
    <t>5.9</t>
  </si>
  <si>
    <t>7.4</t>
  </si>
  <si>
    <t>8.3</t>
  </si>
  <si>
    <t>7.7</t>
  </si>
  <si>
    <t>5.5</t>
  </si>
  <si>
    <t>7.0</t>
  </si>
  <si>
    <t>2</t>
  </si>
  <si>
    <t>21BTTV0171</t>
  </si>
  <si>
    <t>Nguyễn Hữu</t>
  </si>
  <si>
    <t>Duy</t>
  </si>
  <si>
    <t>12/04/2006</t>
  </si>
  <si>
    <t>6.9</t>
  </si>
  <si>
    <t>9.0</t>
  </si>
  <si>
    <t>8.4</t>
  </si>
  <si>
    <t>9.8</t>
  </si>
  <si>
    <t>9.7</t>
  </si>
  <si>
    <t>8.8</t>
  </si>
  <si>
    <t>3</t>
  </si>
  <si>
    <t>21BTTV0172</t>
  </si>
  <si>
    <t>Nguyễn Duy</t>
  </si>
  <si>
    <t>Đạt</t>
  </si>
  <si>
    <t>22/10/2006</t>
  </si>
  <si>
    <t>9.3</t>
  </si>
  <si>
    <t>8.6</t>
  </si>
  <si>
    <t>8.1</t>
  </si>
  <si>
    <t>4</t>
  </si>
  <si>
    <t>21BTTV0174</t>
  </si>
  <si>
    <t>Nguyễn Dương Chí</t>
  </si>
  <si>
    <t>Hải</t>
  </si>
  <si>
    <t>29/05/2005</t>
  </si>
  <si>
    <t>7.5</t>
  </si>
  <si>
    <t>8.9</t>
  </si>
  <si>
    <t>8.7</t>
  </si>
  <si>
    <t>9.1</t>
  </si>
  <si>
    <t>5</t>
  </si>
  <si>
    <t>21BTTV0184</t>
  </si>
  <si>
    <t>Triệu Trần Văn Tiến</t>
  </si>
  <si>
    <t>Sỷ</t>
  </si>
  <si>
    <t>02/04/2006</t>
  </si>
  <si>
    <t>9.4</t>
  </si>
  <si>
    <t>6.8</t>
  </si>
  <si>
    <t>6</t>
  </si>
  <si>
    <t>21BTTV0186</t>
  </si>
  <si>
    <t>Võ Minh</t>
  </si>
  <si>
    <t>Thuận</t>
  </si>
  <si>
    <t>23/08/2004</t>
  </si>
  <si>
    <t>6.5</t>
  </si>
  <si>
    <t>9.6</t>
  </si>
  <si>
    <t>7.9</t>
  </si>
  <si>
    <t>7</t>
  </si>
  <si>
    <t>21BTTV0187</t>
  </si>
  <si>
    <t>Phạm Hồng Trí</t>
  </si>
  <si>
    <t>Thức</t>
  </si>
  <si>
    <t>13/06/2005</t>
  </si>
  <si>
    <t>9.9</t>
  </si>
  <si>
    <t>8</t>
  </si>
  <si>
    <t>21BTTV0188</t>
  </si>
  <si>
    <t>Nguyễn Thị Thùy</t>
  </si>
  <si>
    <t>Trang</t>
  </si>
  <si>
    <t>22/11/2006</t>
  </si>
  <si>
    <t>9.2</t>
  </si>
  <si>
    <t>9</t>
  </si>
  <si>
    <t>21BTTV0189</t>
  </si>
  <si>
    <t>Nguyễn Hoàng</t>
  </si>
  <si>
    <t>Trọng</t>
  </si>
  <si>
    <t>11/01/2004</t>
  </si>
  <si>
    <t>7.8</t>
  </si>
  <si>
    <t>8.5</t>
  </si>
  <si>
    <t>6.4</t>
  </si>
  <si>
    <t>10</t>
  </si>
  <si>
    <t>21BTTV0191</t>
  </si>
  <si>
    <t>Vinh</t>
  </si>
  <si>
    <t>30/06/2003</t>
  </si>
  <si>
    <t>11</t>
  </si>
  <si>
    <t>21BTTV0581</t>
  </si>
  <si>
    <t>Mai Minh</t>
  </si>
  <si>
    <t>18/02/2006</t>
  </si>
  <si>
    <t>8.2</t>
  </si>
  <si>
    <t>9.5</t>
  </si>
  <si>
    <t/>
  </si>
  <si>
    <t>Khá</t>
  </si>
  <si>
    <t>Giỏi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</si>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</sst>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62350" y="38100"/>
          <a:ext cx="3419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20</xdr:row>
      <xdr:rowOff>9525</xdr:rowOff>
    </xdr:from>
    <xdr:to>
      <xdr:col>13</xdr:col>
      <xdr:colOff>914399</xdr:colOff>
      <xdr:row>26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76674" y="7543800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01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20</xdr:row>
      <xdr:rowOff>28575</xdr:rowOff>
    </xdr:from>
    <xdr:to>
      <xdr:col>3</xdr:col>
      <xdr:colOff>895350</xdr:colOff>
      <xdr:row>26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756285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1470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20"/>
  <sheetViews>
    <sheetView tabSelected="1" topLeftCell="A9" workbookViewId="0">
      <selection activeCell="X23" sqref="X23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6.25" bestFit="1" customWidth="1"/>
    <col min="5" max="5" width="6.5" customWidth="1"/>
    <col min="6" max="6" width="10.5" style="21" customWidth="1"/>
    <col min="7" max="13" width="4" customWidth="1"/>
    <col min="14" max="14" width="12.5" customWidth="1"/>
    <col min="15" max="20" width="4.625" hidden="1" customWidth="1"/>
    <col min="21" max="21" width="0" hidden="1" customWidth="1"/>
  </cols>
  <sheetData>
    <row r="5" spans="1:21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1" ht="288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6" t="s">
        <v>13</v>
      </c>
    </row>
    <row r="9" spans="1:21" x14ac:dyDescent="0.25">
      <c r="B9" s="7" t="s">
        <v>14</v>
      </c>
      <c r="C9" s="8" t="s">
        <v>15</v>
      </c>
      <c r="D9" s="9" t="s">
        <v>16</v>
      </c>
      <c r="E9" s="10" t="s">
        <v>17</v>
      </c>
      <c r="F9" s="11" t="s">
        <v>18</v>
      </c>
      <c r="G9" s="8" t="s">
        <v>19</v>
      </c>
      <c r="H9" s="8" t="s">
        <v>20</v>
      </c>
      <c r="I9" s="8" t="s">
        <v>21</v>
      </c>
      <c r="J9" s="8" t="s">
        <v>20</v>
      </c>
      <c r="K9" s="8" t="s">
        <v>22</v>
      </c>
      <c r="L9" s="8" t="s">
        <v>23</v>
      </c>
      <c r="M9" s="12" t="s">
        <v>24</v>
      </c>
      <c r="N9" s="13" t="s">
        <v>99</v>
      </c>
      <c r="O9" s="14" t="str">
        <f>IF(AND(U9&gt;=9),"Xuất sắc","")</f>
        <v/>
      </c>
      <c r="P9" s="14" t="str">
        <f>IF((AND(U9&lt;9,U9&gt;=8)),"Giỏi","")</f>
        <v/>
      </c>
      <c r="Q9" s="14" t="str">
        <f>IF((AND(U9&lt;8,U9&gt;=7)),"Khá","")</f>
        <v>Khá</v>
      </c>
      <c r="R9" s="14" t="str">
        <f>IF((AND(U9&lt;7,U9&gt;=6)),"Trung bình khá","")</f>
        <v/>
      </c>
      <c r="S9" s="14" t="str">
        <f>IF((AND(U9&lt;6,U9&gt;=5)),"Trung bình","")</f>
        <v/>
      </c>
      <c r="T9" s="14" t="str">
        <f>IF((AND(M9="",U9=0)),"",IF(U9&lt;5,"Yếu",""))</f>
        <v/>
      </c>
      <c r="U9" s="15">
        <f>VALUE(M9)</f>
        <v>7</v>
      </c>
    </row>
    <row r="10" spans="1:21" x14ac:dyDescent="0.25">
      <c r="B10" s="7" t="s">
        <v>25</v>
      </c>
      <c r="C10" s="8" t="s">
        <v>26</v>
      </c>
      <c r="D10" s="9" t="s">
        <v>27</v>
      </c>
      <c r="E10" s="10" t="s">
        <v>28</v>
      </c>
      <c r="F10" s="11" t="s">
        <v>29</v>
      </c>
      <c r="G10" s="8" t="s">
        <v>30</v>
      </c>
      <c r="H10" s="8" t="s">
        <v>31</v>
      </c>
      <c r="I10" s="8" t="s">
        <v>21</v>
      </c>
      <c r="J10" s="8" t="s">
        <v>32</v>
      </c>
      <c r="K10" s="8" t="s">
        <v>33</v>
      </c>
      <c r="L10" s="8" t="s">
        <v>34</v>
      </c>
      <c r="M10" s="12" t="s">
        <v>35</v>
      </c>
      <c r="N10" s="13" t="s">
        <v>100</v>
      </c>
      <c r="O10" s="14" t="str">
        <f t="shared" ref="O10:O19" si="0">IF(AND(U10&gt;=9),"Xuất sắc","")</f>
        <v/>
      </c>
      <c r="P10" s="14" t="str">
        <f t="shared" ref="P10:P19" si="1">IF((AND(U10&lt;9,U10&gt;=8)),"Giỏi","")</f>
        <v>Giỏi</v>
      </c>
      <c r="Q10" s="14" t="str">
        <f t="shared" ref="Q10:Q19" si="2">IF((AND(U10&lt;8,U10&gt;=7)),"Khá","")</f>
        <v/>
      </c>
      <c r="R10" s="14" t="str">
        <f t="shared" ref="R10:R19" si="3">IF((AND(U10&lt;7,U10&gt;=6)),"Trung bình khá","")</f>
        <v/>
      </c>
      <c r="S10" s="14" t="str">
        <f t="shared" ref="S10:S19" si="4">IF((AND(U10&lt;6,U10&gt;=5)),"Trung bình","")</f>
        <v/>
      </c>
      <c r="T10" s="14" t="str">
        <f t="shared" ref="T10:T19" si="5">IF((AND(M10="",U10=0)),"",IF(U10&lt;5,"Yếu",""))</f>
        <v/>
      </c>
      <c r="U10" s="15">
        <f t="shared" ref="U10:U19" si="6">VALUE(M10)</f>
        <v>8.8000000000000007</v>
      </c>
    </row>
    <row r="11" spans="1:21" x14ac:dyDescent="0.25">
      <c r="B11" s="7" t="s">
        <v>36</v>
      </c>
      <c r="C11" s="8" t="s">
        <v>37</v>
      </c>
      <c r="D11" s="9" t="s">
        <v>38</v>
      </c>
      <c r="E11" s="10" t="s">
        <v>39</v>
      </c>
      <c r="F11" s="11" t="s">
        <v>40</v>
      </c>
      <c r="G11" s="8" t="s">
        <v>41</v>
      </c>
      <c r="H11" s="8" t="s">
        <v>42</v>
      </c>
      <c r="I11" s="8" t="s">
        <v>21</v>
      </c>
      <c r="J11" s="8" t="s">
        <v>43</v>
      </c>
      <c r="K11" s="8" t="s">
        <v>35</v>
      </c>
      <c r="L11" s="8" t="s">
        <v>42</v>
      </c>
      <c r="M11" s="12" t="s">
        <v>42</v>
      </c>
      <c r="N11" s="13" t="s">
        <v>100</v>
      </c>
      <c r="O11" s="14" t="str">
        <f t="shared" si="0"/>
        <v/>
      </c>
      <c r="P11" s="14" t="str">
        <f t="shared" si="1"/>
        <v>Giỏi</v>
      </c>
      <c r="Q11" s="14" t="str">
        <f t="shared" si="2"/>
        <v/>
      </c>
      <c r="R11" s="14" t="str">
        <f t="shared" si="3"/>
        <v/>
      </c>
      <c r="S11" s="14" t="str">
        <f t="shared" si="4"/>
        <v/>
      </c>
      <c r="T11" s="14" t="str">
        <f t="shared" si="5"/>
        <v/>
      </c>
      <c r="U11" s="15">
        <f t="shared" si="6"/>
        <v>8.6</v>
      </c>
    </row>
    <row r="12" spans="1:21" x14ac:dyDescent="0.25">
      <c r="B12" s="7" t="s">
        <v>44</v>
      </c>
      <c r="C12" s="8" t="s">
        <v>45</v>
      </c>
      <c r="D12" s="9" t="s">
        <v>46</v>
      </c>
      <c r="E12" s="10" t="s">
        <v>47</v>
      </c>
      <c r="F12" s="11" t="s">
        <v>48</v>
      </c>
      <c r="G12" s="8" t="s">
        <v>49</v>
      </c>
      <c r="H12" s="8" t="s">
        <v>50</v>
      </c>
      <c r="I12" s="8" t="s">
        <v>21</v>
      </c>
      <c r="J12" s="8" t="s">
        <v>51</v>
      </c>
      <c r="K12" s="8" t="s">
        <v>42</v>
      </c>
      <c r="L12" s="8" t="s">
        <v>52</v>
      </c>
      <c r="M12" s="12" t="s">
        <v>42</v>
      </c>
      <c r="N12" s="13" t="s">
        <v>100</v>
      </c>
      <c r="O12" s="14" t="str">
        <f t="shared" si="0"/>
        <v/>
      </c>
      <c r="P12" s="14" t="str">
        <f t="shared" si="1"/>
        <v>Giỏi</v>
      </c>
      <c r="Q12" s="14" t="str">
        <f t="shared" si="2"/>
        <v/>
      </c>
      <c r="R12" s="14" t="str">
        <f t="shared" si="3"/>
        <v/>
      </c>
      <c r="S12" s="14" t="str">
        <f t="shared" si="4"/>
        <v/>
      </c>
      <c r="T12" s="14" t="str">
        <f t="shared" si="5"/>
        <v/>
      </c>
      <c r="U12" s="15">
        <f t="shared" si="6"/>
        <v>8.6</v>
      </c>
    </row>
    <row r="13" spans="1:21" x14ac:dyDescent="0.25">
      <c r="B13" s="7" t="s">
        <v>53</v>
      </c>
      <c r="C13" s="8" t="s">
        <v>54</v>
      </c>
      <c r="D13" s="9" t="s">
        <v>55</v>
      </c>
      <c r="E13" s="10" t="s">
        <v>56</v>
      </c>
      <c r="F13" s="11" t="s">
        <v>57</v>
      </c>
      <c r="G13" s="8" t="s">
        <v>21</v>
      </c>
      <c r="H13" s="8" t="s">
        <v>50</v>
      </c>
      <c r="I13" s="8" t="s">
        <v>42</v>
      </c>
      <c r="J13" s="8" t="s">
        <v>35</v>
      </c>
      <c r="K13" s="8" t="s">
        <v>58</v>
      </c>
      <c r="L13" s="8" t="s">
        <v>59</v>
      </c>
      <c r="M13" s="12" t="s">
        <v>32</v>
      </c>
      <c r="N13" s="13" t="s">
        <v>100</v>
      </c>
      <c r="O13" s="14" t="str">
        <f t="shared" si="0"/>
        <v/>
      </c>
      <c r="P13" s="14" t="str">
        <f t="shared" si="1"/>
        <v>Giỏi</v>
      </c>
      <c r="Q13" s="14" t="str">
        <f t="shared" si="2"/>
        <v/>
      </c>
      <c r="R13" s="14" t="str">
        <f t="shared" si="3"/>
        <v/>
      </c>
      <c r="S13" s="14" t="str">
        <f t="shared" si="4"/>
        <v/>
      </c>
      <c r="T13" s="14" t="str">
        <f t="shared" si="5"/>
        <v/>
      </c>
      <c r="U13" s="15">
        <f t="shared" si="6"/>
        <v>8.4</v>
      </c>
    </row>
    <row r="14" spans="1:21" x14ac:dyDescent="0.25">
      <c r="B14" s="7" t="s">
        <v>60</v>
      </c>
      <c r="C14" s="8" t="s">
        <v>61</v>
      </c>
      <c r="D14" s="9" t="s">
        <v>62</v>
      </c>
      <c r="E14" s="10" t="s">
        <v>63</v>
      </c>
      <c r="F14" s="11" t="s">
        <v>64</v>
      </c>
      <c r="G14" s="8" t="s">
        <v>22</v>
      </c>
      <c r="H14" s="8" t="s">
        <v>65</v>
      </c>
      <c r="I14" s="8" t="s">
        <v>21</v>
      </c>
      <c r="J14" s="8" t="s">
        <v>51</v>
      </c>
      <c r="K14" s="8" t="s">
        <v>66</v>
      </c>
      <c r="L14" s="8" t="s">
        <v>67</v>
      </c>
      <c r="M14" s="12" t="s">
        <v>43</v>
      </c>
      <c r="N14" s="13" t="s">
        <v>100</v>
      </c>
      <c r="O14" s="14" t="str">
        <f t="shared" si="0"/>
        <v/>
      </c>
      <c r="P14" s="14" t="str">
        <f t="shared" si="1"/>
        <v>Giỏi</v>
      </c>
      <c r="Q14" s="14" t="str">
        <f t="shared" si="2"/>
        <v/>
      </c>
      <c r="R14" s="14" t="str">
        <f t="shared" si="3"/>
        <v/>
      </c>
      <c r="S14" s="14" t="str">
        <f t="shared" si="4"/>
        <v/>
      </c>
      <c r="T14" s="14" t="str">
        <f t="shared" si="5"/>
        <v/>
      </c>
      <c r="U14" s="15">
        <f t="shared" si="6"/>
        <v>8.1</v>
      </c>
    </row>
    <row r="15" spans="1:21" x14ac:dyDescent="0.25">
      <c r="B15" s="7" t="s">
        <v>68</v>
      </c>
      <c r="C15" s="8" t="s">
        <v>69</v>
      </c>
      <c r="D15" s="9" t="s">
        <v>70</v>
      </c>
      <c r="E15" s="10" t="s">
        <v>71</v>
      </c>
      <c r="F15" s="11" t="s">
        <v>72</v>
      </c>
      <c r="G15" s="8" t="s">
        <v>35</v>
      </c>
      <c r="H15" s="8" t="s">
        <v>67</v>
      </c>
      <c r="I15" s="8" t="s">
        <v>35</v>
      </c>
      <c r="J15" s="8" t="s">
        <v>31</v>
      </c>
      <c r="K15" s="8" t="s">
        <v>73</v>
      </c>
      <c r="L15" s="8" t="s">
        <v>66</v>
      </c>
      <c r="M15" s="12" t="s">
        <v>31</v>
      </c>
      <c r="N15" s="13" t="s">
        <v>101</v>
      </c>
      <c r="O15" s="14" t="str">
        <f t="shared" si="0"/>
        <v>Xuất sắc</v>
      </c>
      <c r="P15" s="14" t="str">
        <f t="shared" si="1"/>
        <v/>
      </c>
      <c r="Q15" s="14" t="str">
        <f t="shared" si="2"/>
        <v/>
      </c>
      <c r="R15" s="14" t="str">
        <f t="shared" si="3"/>
        <v/>
      </c>
      <c r="S15" s="14" t="str">
        <f t="shared" si="4"/>
        <v/>
      </c>
      <c r="T15" s="14" t="str">
        <f t="shared" si="5"/>
        <v/>
      </c>
      <c r="U15" s="15">
        <f t="shared" si="6"/>
        <v>9</v>
      </c>
    </row>
    <row r="16" spans="1:21" x14ac:dyDescent="0.25">
      <c r="B16" s="7" t="s">
        <v>74</v>
      </c>
      <c r="C16" s="8" t="s">
        <v>75</v>
      </c>
      <c r="D16" s="9" t="s">
        <v>76</v>
      </c>
      <c r="E16" s="10" t="s">
        <v>77</v>
      </c>
      <c r="F16" s="11" t="s">
        <v>78</v>
      </c>
      <c r="G16" s="8" t="s">
        <v>51</v>
      </c>
      <c r="H16" s="8" t="s">
        <v>50</v>
      </c>
      <c r="I16" s="8" t="s">
        <v>42</v>
      </c>
      <c r="J16" s="8" t="s">
        <v>67</v>
      </c>
      <c r="K16" s="8" t="s">
        <v>79</v>
      </c>
      <c r="L16" s="8" t="s">
        <v>32</v>
      </c>
      <c r="M16" s="12" t="s">
        <v>51</v>
      </c>
      <c r="N16" s="13" t="s">
        <v>100</v>
      </c>
      <c r="O16" s="14" t="str">
        <f t="shared" si="0"/>
        <v/>
      </c>
      <c r="P16" s="14" t="str">
        <f t="shared" si="1"/>
        <v>Giỏi</v>
      </c>
      <c r="Q16" s="14" t="str">
        <f t="shared" si="2"/>
        <v/>
      </c>
      <c r="R16" s="14" t="str">
        <f t="shared" si="3"/>
        <v/>
      </c>
      <c r="S16" s="14" t="str">
        <f t="shared" si="4"/>
        <v/>
      </c>
      <c r="T16" s="14" t="str">
        <f t="shared" si="5"/>
        <v/>
      </c>
      <c r="U16" s="15">
        <f t="shared" si="6"/>
        <v>8.6999999999999993</v>
      </c>
    </row>
    <row r="17" spans="2:21" x14ac:dyDescent="0.25">
      <c r="B17" s="7" t="s">
        <v>80</v>
      </c>
      <c r="C17" s="8" t="s">
        <v>81</v>
      </c>
      <c r="D17" s="9" t="s">
        <v>82</v>
      </c>
      <c r="E17" s="10" t="s">
        <v>83</v>
      </c>
      <c r="F17" s="11" t="s">
        <v>84</v>
      </c>
      <c r="G17" s="8" t="s">
        <v>85</v>
      </c>
      <c r="H17" s="8" t="s">
        <v>30</v>
      </c>
      <c r="I17" s="8" t="s">
        <v>86</v>
      </c>
      <c r="J17" s="8" t="s">
        <v>65</v>
      </c>
      <c r="K17" s="8" t="s">
        <v>42</v>
      </c>
      <c r="L17" s="8" t="s">
        <v>87</v>
      </c>
      <c r="M17" s="12" t="s">
        <v>20</v>
      </c>
      <c r="N17" s="13" t="s">
        <v>99</v>
      </c>
      <c r="O17" s="14" t="str">
        <f t="shared" si="0"/>
        <v/>
      </c>
      <c r="P17" s="14" t="str">
        <f t="shared" si="1"/>
        <v/>
      </c>
      <c r="Q17" s="14" t="str">
        <f t="shared" si="2"/>
        <v>Khá</v>
      </c>
      <c r="R17" s="14" t="str">
        <f t="shared" si="3"/>
        <v/>
      </c>
      <c r="S17" s="14" t="str">
        <f t="shared" si="4"/>
        <v/>
      </c>
      <c r="T17" s="14" t="str">
        <f t="shared" si="5"/>
        <v/>
      </c>
      <c r="U17" s="15">
        <f t="shared" si="6"/>
        <v>7.4</v>
      </c>
    </row>
    <row r="18" spans="2:21" x14ac:dyDescent="0.25">
      <c r="B18" s="7" t="s">
        <v>88</v>
      </c>
      <c r="C18" s="8" t="s">
        <v>89</v>
      </c>
      <c r="D18" s="9" t="s">
        <v>27</v>
      </c>
      <c r="E18" s="10" t="s">
        <v>90</v>
      </c>
      <c r="F18" s="11" t="s">
        <v>91</v>
      </c>
      <c r="G18" s="8" t="s">
        <v>41</v>
      </c>
      <c r="H18" s="8" t="s">
        <v>22</v>
      </c>
      <c r="I18" s="8" t="s">
        <v>79</v>
      </c>
      <c r="J18" s="8" t="s">
        <v>22</v>
      </c>
      <c r="K18" s="8" t="s">
        <v>52</v>
      </c>
      <c r="L18" s="8" t="s">
        <v>41</v>
      </c>
      <c r="M18" s="12" t="s">
        <v>51</v>
      </c>
      <c r="N18" s="13" t="s">
        <v>100</v>
      </c>
      <c r="O18" s="14" t="str">
        <f t="shared" si="0"/>
        <v/>
      </c>
      <c r="P18" s="14" t="str">
        <f t="shared" si="1"/>
        <v>Giỏi</v>
      </c>
      <c r="Q18" s="14" t="str">
        <f t="shared" si="2"/>
        <v/>
      </c>
      <c r="R18" s="14" t="str">
        <f t="shared" si="3"/>
        <v/>
      </c>
      <c r="S18" s="14" t="str">
        <f t="shared" si="4"/>
        <v/>
      </c>
      <c r="T18" s="14" t="str">
        <f t="shared" si="5"/>
        <v/>
      </c>
      <c r="U18" s="15">
        <f t="shared" si="6"/>
        <v>8.6999999999999993</v>
      </c>
    </row>
    <row r="19" spans="2:21" x14ac:dyDescent="0.25">
      <c r="B19" s="7" t="s">
        <v>92</v>
      </c>
      <c r="C19" s="8" t="s">
        <v>93</v>
      </c>
      <c r="D19" s="9" t="s">
        <v>94</v>
      </c>
      <c r="E19" s="10" t="s">
        <v>28</v>
      </c>
      <c r="F19" s="11" t="s">
        <v>95</v>
      </c>
      <c r="G19" s="8" t="s">
        <v>41</v>
      </c>
      <c r="H19" s="8" t="s">
        <v>96</v>
      </c>
      <c r="I19" s="8" t="s">
        <v>42</v>
      </c>
      <c r="J19" s="8" t="s">
        <v>86</v>
      </c>
      <c r="K19" s="8" t="s">
        <v>97</v>
      </c>
      <c r="L19" s="8" t="s">
        <v>21</v>
      </c>
      <c r="M19" s="12" t="s">
        <v>51</v>
      </c>
      <c r="N19" s="13" t="s">
        <v>100</v>
      </c>
      <c r="O19" s="14" t="str">
        <f t="shared" si="0"/>
        <v/>
      </c>
      <c r="P19" s="14" t="str">
        <f t="shared" si="1"/>
        <v>Giỏi</v>
      </c>
      <c r="Q19" s="14" t="str">
        <f t="shared" si="2"/>
        <v/>
      </c>
      <c r="R19" s="14" t="str">
        <f t="shared" si="3"/>
        <v/>
      </c>
      <c r="S19" s="14" t="str">
        <f t="shared" si="4"/>
        <v/>
      </c>
      <c r="T19" s="14" t="str">
        <f t="shared" si="5"/>
        <v/>
      </c>
      <c r="U19" s="15">
        <f t="shared" si="6"/>
        <v>8.6999999999999993</v>
      </c>
    </row>
    <row r="20" spans="2:21" x14ac:dyDescent="0.25">
      <c r="B20" s="16"/>
      <c r="C20" s="16"/>
      <c r="D20" s="17"/>
      <c r="E20" s="17"/>
      <c r="F20" s="18" t="s">
        <v>98</v>
      </c>
      <c r="G20" s="16"/>
      <c r="H20" s="16"/>
      <c r="I20" s="16"/>
      <c r="J20" s="16"/>
      <c r="K20" s="16"/>
      <c r="L20" s="16"/>
      <c r="M20" s="19"/>
      <c r="N20" s="20"/>
      <c r="O20" s="14"/>
      <c r="P20" s="14"/>
      <c r="Q20" s="14"/>
      <c r="R20" s="14"/>
      <c r="S20" s="14"/>
      <c r="T20" s="14"/>
      <c r="U20" s="15"/>
    </row>
  </sheetData>
  <mergeCells count="3">
    <mergeCell ref="A5:N5"/>
    <mergeCell ref="A6:N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2023-03-08T07:28:12Z</dcterms:created>
  <dcterms:modified xsi:type="dcterms:W3CDTF">2023-03-08T07:28:43Z</dcterms:modified>
</cp:coreProperties>
</file>