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HKI  22-23\BẢNG ĐIỂM TỔNG HỢP\KHÓA 21\"/>
    </mc:Choice>
  </mc:AlternateContent>
  <bookViews>
    <workbookView xWindow="0" yWindow="0" windowWidth="20490" windowHeight="7665"/>
  </bookViews>
  <sheets>
    <sheet name="TMT21B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R14" i="1" s="1"/>
  <c r="S14" i="1"/>
  <c r="P14" i="1"/>
  <c r="O14" i="1"/>
  <c r="T13" i="1"/>
  <c r="R13" i="1" s="1"/>
  <c r="S13" i="1"/>
  <c r="O13" i="1"/>
  <c r="T12" i="1"/>
  <c r="R12" i="1" s="1"/>
  <c r="S12" i="1"/>
  <c r="O12" i="1"/>
  <c r="T11" i="1"/>
  <c r="R11" i="1" s="1"/>
  <c r="S11" i="1"/>
  <c r="O11" i="1"/>
  <c r="T10" i="1"/>
  <c r="R10" i="1" s="1"/>
  <c r="S10" i="1"/>
  <c r="O10" i="1"/>
  <c r="T9" i="1"/>
  <c r="R9" i="1" s="1"/>
  <c r="S9" i="1"/>
  <c r="O9" i="1"/>
  <c r="P10" i="1" l="1"/>
  <c r="P11" i="1"/>
  <c r="P12" i="1"/>
  <c r="Q9" i="1"/>
  <c r="Q10" i="1"/>
  <c r="Q14" i="1"/>
  <c r="P9" i="1"/>
  <c r="P13" i="1"/>
  <c r="Q11" i="1"/>
  <c r="Q12" i="1"/>
  <c r="Q13" i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<sst xmlns="http://schemas.openxmlformats.org/spreadsheetml/2006/main" count="85" uniqueCount="74">
  <si>
    <t>BẢNG ĐIỂM TỔNG HỢP LỚP TMT21B</t>
  </si>
  <si>
    <t xml:space="preserve"> HỌC KỲ I NĂM HỌC 2022-2023</t>
  </si>
  <si>
    <t>STT</t>
  </si>
  <si>
    <t>MSHS</t>
  </si>
  <si>
    <t>Họ và tên</t>
  </si>
  <si>
    <t>Ngày sinh</t>
  </si>
  <si>
    <t>Sửa chữa máy in và thiết bị ngoại vi(4)</t>
  </si>
  <si>
    <t>Kỹ năng mềm(1)</t>
  </si>
  <si>
    <t>Sửa chữa laptop căn bản(4)</t>
  </si>
  <si>
    <t>Sửa chữa máy tính(3)</t>
  </si>
  <si>
    <t>Sửa chữa bộ nguồn và màn hình LCD cơ bản(3)</t>
  </si>
  <si>
    <t>Điểm TB</t>
  </si>
  <si>
    <t>Xếp loại</t>
  </si>
  <si>
    <t>1</t>
  </si>
  <si>
    <t>21BTMT0002</t>
  </si>
  <si>
    <t>Huỳnh Công</t>
  </si>
  <si>
    <t>Hiền</t>
  </si>
  <si>
    <t>21/03/2006</t>
  </si>
  <si>
    <t>7.4</t>
  </si>
  <si>
    <t>5.4</t>
  </si>
  <si>
    <t>6.8</t>
  </si>
  <si>
    <t>6.0</t>
  </si>
  <si>
    <t>7.3</t>
  </si>
  <si>
    <t>2</t>
  </si>
  <si>
    <t>21BTMT0007</t>
  </si>
  <si>
    <t>Huỳnh Tuấn</t>
  </si>
  <si>
    <t>Kiệt</t>
  </si>
  <si>
    <t>25/07/2006</t>
  </si>
  <si>
    <t>5.0</t>
  </si>
  <si>
    <t>6.4</t>
  </si>
  <si>
    <t>5.8</t>
  </si>
  <si>
    <t>5.2</t>
  </si>
  <si>
    <t>5.3</t>
  </si>
  <si>
    <t>3</t>
  </si>
  <si>
    <t>21BTMT0011</t>
  </si>
  <si>
    <t>Nguyễn Thị Tuyết</t>
  </si>
  <si>
    <t>Minh</t>
  </si>
  <si>
    <t>14/11/2005</t>
  </si>
  <si>
    <t>8.2</t>
  </si>
  <si>
    <t>8.4</t>
  </si>
  <si>
    <t>7.2</t>
  </si>
  <si>
    <t>8.5</t>
  </si>
  <si>
    <t>7.5</t>
  </si>
  <si>
    <t>4</t>
  </si>
  <si>
    <t>21BTMT0018</t>
  </si>
  <si>
    <t xml:space="preserve">Nguyễn Văn </t>
  </si>
  <si>
    <t>Thiệu</t>
  </si>
  <si>
    <t>10/12/2005</t>
  </si>
  <si>
    <t>5.5</t>
  </si>
  <si>
    <t>6.1</t>
  </si>
  <si>
    <t>6.2</t>
  </si>
  <si>
    <t>6.5</t>
  </si>
  <si>
    <t>5</t>
  </si>
  <si>
    <t>21BTMT0020</t>
  </si>
  <si>
    <t>Đoàn Thị Bảo</t>
  </si>
  <si>
    <t>Trân</t>
  </si>
  <si>
    <t>25/04/2006</t>
  </si>
  <si>
    <t>8.8</t>
  </si>
  <si>
    <t>7.8</t>
  </si>
  <si>
    <t>8.9</t>
  </si>
  <si>
    <t>8.7</t>
  </si>
  <si>
    <t>6</t>
  </si>
  <si>
    <t>21BTMT0334</t>
  </si>
  <si>
    <t>Nguyễn Hoàng</t>
  </si>
  <si>
    <t>Nam</t>
  </si>
  <si>
    <t>15/08/2003</t>
  </si>
  <si>
    <t>6.9</t>
  </si>
  <si>
    <t>8.3</t>
  </si>
  <si>
    <t>7.9</t>
  </si>
  <si>
    <t>6.7</t>
  </si>
  <si>
    <t>Trung bình khá</t>
  </si>
  <si>
    <t>Trung bình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</si>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</sst>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12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38100"/>
          <a:ext cx="35147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15</xdr:row>
      <xdr:rowOff>9525</xdr:rowOff>
    </xdr:from>
    <xdr:to>
      <xdr:col>12</xdr:col>
      <xdr:colOff>914399</xdr:colOff>
      <xdr:row>21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6219825"/>
          <a:ext cx="32194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01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15</xdr:row>
      <xdr:rowOff>28575</xdr:rowOff>
    </xdr:from>
    <xdr:to>
      <xdr:col>3</xdr:col>
      <xdr:colOff>895350</xdr:colOff>
      <xdr:row>21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6238875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28576</xdr:rowOff>
    </xdr:from>
    <xdr:to>
      <xdr:col>5</xdr:col>
      <xdr:colOff>161925</xdr:colOff>
      <xdr:row>3</xdr:row>
      <xdr:rowOff>171451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6"/>
          <a:ext cx="3257550" cy="742950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T15"/>
  <sheetViews>
    <sheetView tabSelected="1" topLeftCell="A9" workbookViewId="0">
      <selection activeCell="W21" sqref="W21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7" customWidth="1"/>
    <col min="7" max="12" width="4.875" customWidth="1"/>
    <col min="13" max="13" width="12.875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ht="262.5" customHeight="1" x14ac:dyDescent="0.25">
      <c r="B8" s="2" t="s">
        <v>2</v>
      </c>
      <c r="C8" s="2" t="s">
        <v>3</v>
      </c>
      <c r="D8" s="3" t="s">
        <v>4</v>
      </c>
      <c r="E8" s="4"/>
      <c r="F8" s="2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6" t="s">
        <v>12</v>
      </c>
    </row>
    <row r="9" spans="1:20" x14ac:dyDescent="0.25">
      <c r="B9" s="7" t="s">
        <v>13</v>
      </c>
      <c r="C9" s="8" t="s">
        <v>14</v>
      </c>
      <c r="D9" s="9" t="s">
        <v>15</v>
      </c>
      <c r="E9" s="10" t="s">
        <v>16</v>
      </c>
      <c r="F9" s="11" t="s">
        <v>17</v>
      </c>
      <c r="G9" s="8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12" t="s">
        <v>20</v>
      </c>
      <c r="M9" s="13" t="s">
        <v>70</v>
      </c>
      <c r="N9" s="14" t="str">
        <f>IF(AND(T9&gt;=9),"Xuất sắc","")</f>
        <v/>
      </c>
      <c r="O9" s="14" t="str">
        <f>IF((AND(T9&lt;9,T9&gt;=8)),"Giỏi","")</f>
        <v/>
      </c>
      <c r="P9" s="14" t="str">
        <f>IF((AND(T9&lt;8,T9&gt;=7)),"Khá","")</f>
        <v/>
      </c>
      <c r="Q9" s="14" t="str">
        <f>IF((AND(T9&lt;7,T9&gt;=6)),"Trung bình khá","")</f>
        <v>Trung bình khá</v>
      </c>
      <c r="R9" s="14" t="str">
        <f>IF((AND(T9&lt;6,T9&gt;=5)),"Trung bình","")</f>
        <v/>
      </c>
      <c r="S9" s="14" t="str">
        <f>IF((AND(L9="",T9=0)),"",IF(T9&lt;5,"Yếu",""))</f>
        <v/>
      </c>
      <c r="T9" s="15">
        <f>VALUE(L9)</f>
        <v>6.8</v>
      </c>
    </row>
    <row r="10" spans="1:20" x14ac:dyDescent="0.25">
      <c r="B10" s="7" t="s">
        <v>23</v>
      </c>
      <c r="C10" s="8" t="s">
        <v>24</v>
      </c>
      <c r="D10" s="9" t="s">
        <v>25</v>
      </c>
      <c r="E10" s="10" t="s">
        <v>26</v>
      </c>
      <c r="F10" s="11" t="s">
        <v>27</v>
      </c>
      <c r="G10" s="8" t="s">
        <v>28</v>
      </c>
      <c r="H10" s="8" t="s">
        <v>29</v>
      </c>
      <c r="I10" s="8" t="s">
        <v>30</v>
      </c>
      <c r="J10" s="8" t="s">
        <v>31</v>
      </c>
      <c r="K10" s="8" t="s">
        <v>28</v>
      </c>
      <c r="L10" s="12" t="s">
        <v>32</v>
      </c>
      <c r="M10" s="13" t="s">
        <v>71</v>
      </c>
      <c r="N10" s="14" t="str">
        <f t="shared" ref="N10:N14" si="0">IF(AND(T10&gt;=9),"Xuất sắc","")</f>
        <v/>
      </c>
      <c r="O10" s="14" t="str">
        <f t="shared" ref="O10:O14" si="1">IF((AND(T10&lt;9,T10&gt;=8)),"Giỏi","")</f>
        <v/>
      </c>
      <c r="P10" s="14" t="str">
        <f t="shared" ref="P10:P14" si="2">IF((AND(T10&lt;8,T10&gt;=7)),"Khá","")</f>
        <v/>
      </c>
      <c r="Q10" s="14" t="str">
        <f t="shared" ref="Q10:Q14" si="3">IF((AND(T10&lt;7,T10&gt;=6)),"Trung bình khá","")</f>
        <v/>
      </c>
      <c r="R10" s="14" t="str">
        <f t="shared" ref="R10:R14" si="4">IF((AND(T10&lt;6,T10&gt;=5)),"Trung bình","")</f>
        <v>Trung bình</v>
      </c>
      <c r="S10" s="14" t="str">
        <f t="shared" ref="S10:S14" si="5">IF((AND(L10="",T10=0)),"",IF(T10&lt;5,"Yếu",""))</f>
        <v/>
      </c>
      <c r="T10" s="15">
        <f t="shared" ref="T10:T14" si="6">VALUE(L10)</f>
        <v>5.3</v>
      </c>
    </row>
    <row r="11" spans="1:20" x14ac:dyDescent="0.25">
      <c r="B11" s="7" t="s">
        <v>33</v>
      </c>
      <c r="C11" s="8" t="s">
        <v>34</v>
      </c>
      <c r="D11" s="9" t="s">
        <v>35</v>
      </c>
      <c r="E11" s="10" t="s">
        <v>36</v>
      </c>
      <c r="F11" s="11" t="s">
        <v>37</v>
      </c>
      <c r="G11" s="8" t="s">
        <v>38</v>
      </c>
      <c r="H11" s="8" t="s">
        <v>39</v>
      </c>
      <c r="I11" s="8" t="s">
        <v>40</v>
      </c>
      <c r="J11" s="8" t="s">
        <v>30</v>
      </c>
      <c r="K11" s="8" t="s">
        <v>41</v>
      </c>
      <c r="L11" s="12" t="s">
        <v>42</v>
      </c>
      <c r="M11" s="13" t="s">
        <v>72</v>
      </c>
      <c r="N11" s="14" t="str">
        <f t="shared" si="0"/>
        <v/>
      </c>
      <c r="O11" s="14" t="str">
        <f t="shared" si="1"/>
        <v/>
      </c>
      <c r="P11" s="14" t="str">
        <f t="shared" si="2"/>
        <v>Khá</v>
      </c>
      <c r="Q11" s="14" t="str">
        <f t="shared" si="3"/>
        <v/>
      </c>
      <c r="R11" s="14" t="str">
        <f t="shared" si="4"/>
        <v/>
      </c>
      <c r="S11" s="14" t="str">
        <f t="shared" si="5"/>
        <v/>
      </c>
      <c r="T11" s="15">
        <f t="shared" si="6"/>
        <v>7.5</v>
      </c>
    </row>
    <row r="12" spans="1:20" x14ac:dyDescent="0.25">
      <c r="B12" s="7" t="s">
        <v>43</v>
      </c>
      <c r="C12" s="8" t="s">
        <v>44</v>
      </c>
      <c r="D12" s="9" t="s">
        <v>45</v>
      </c>
      <c r="E12" s="10" t="s">
        <v>46</v>
      </c>
      <c r="F12" s="11" t="s">
        <v>47</v>
      </c>
      <c r="G12" s="8" t="s">
        <v>48</v>
      </c>
      <c r="H12" s="8" t="s">
        <v>49</v>
      </c>
      <c r="I12" s="8" t="s">
        <v>38</v>
      </c>
      <c r="J12" s="8" t="s">
        <v>50</v>
      </c>
      <c r="K12" s="8" t="s">
        <v>49</v>
      </c>
      <c r="L12" s="12" t="s">
        <v>51</v>
      </c>
      <c r="M12" s="13" t="s">
        <v>70</v>
      </c>
      <c r="N12" s="14" t="str">
        <f t="shared" si="0"/>
        <v/>
      </c>
      <c r="O12" s="14" t="str">
        <f t="shared" si="1"/>
        <v/>
      </c>
      <c r="P12" s="14" t="str">
        <f t="shared" si="2"/>
        <v/>
      </c>
      <c r="Q12" s="14" t="str">
        <f t="shared" si="3"/>
        <v>Trung bình khá</v>
      </c>
      <c r="R12" s="14" t="str">
        <f t="shared" si="4"/>
        <v/>
      </c>
      <c r="S12" s="14" t="str">
        <f t="shared" si="5"/>
        <v/>
      </c>
      <c r="T12" s="15">
        <f t="shared" si="6"/>
        <v>6.5</v>
      </c>
    </row>
    <row r="13" spans="1:20" x14ac:dyDescent="0.25">
      <c r="B13" s="7" t="s">
        <v>52</v>
      </c>
      <c r="C13" s="8" t="s">
        <v>53</v>
      </c>
      <c r="D13" s="9" t="s">
        <v>54</v>
      </c>
      <c r="E13" s="10" t="s">
        <v>55</v>
      </c>
      <c r="F13" s="11" t="s">
        <v>56</v>
      </c>
      <c r="G13" s="8" t="s">
        <v>57</v>
      </c>
      <c r="H13" s="8" t="s">
        <v>58</v>
      </c>
      <c r="I13" s="8" t="s">
        <v>59</v>
      </c>
      <c r="J13" s="8" t="s">
        <v>58</v>
      </c>
      <c r="K13" s="8" t="s">
        <v>60</v>
      </c>
      <c r="L13" s="12" t="s">
        <v>41</v>
      </c>
      <c r="M13" s="13" t="s">
        <v>73</v>
      </c>
      <c r="N13" s="14" t="str">
        <f t="shared" si="0"/>
        <v/>
      </c>
      <c r="O13" s="14" t="str">
        <f t="shared" si="1"/>
        <v>Giỏi</v>
      </c>
      <c r="P13" s="14" t="str">
        <f t="shared" si="2"/>
        <v/>
      </c>
      <c r="Q13" s="14" t="str">
        <f t="shared" si="3"/>
        <v/>
      </c>
      <c r="R13" s="14" t="str">
        <f t="shared" si="4"/>
        <v/>
      </c>
      <c r="S13" s="14" t="str">
        <f t="shared" si="5"/>
        <v/>
      </c>
      <c r="T13" s="15">
        <f t="shared" si="6"/>
        <v>8.5</v>
      </c>
    </row>
    <row r="14" spans="1:20" x14ac:dyDescent="0.25">
      <c r="B14" s="7" t="s">
        <v>61</v>
      </c>
      <c r="C14" s="8" t="s">
        <v>62</v>
      </c>
      <c r="D14" s="9" t="s">
        <v>63</v>
      </c>
      <c r="E14" s="10" t="s">
        <v>64</v>
      </c>
      <c r="F14" s="11" t="s">
        <v>65</v>
      </c>
      <c r="G14" s="8" t="s">
        <v>49</v>
      </c>
      <c r="H14" s="8" t="s">
        <v>66</v>
      </c>
      <c r="I14" s="8" t="s">
        <v>67</v>
      </c>
      <c r="J14" s="8" t="s">
        <v>68</v>
      </c>
      <c r="K14" s="8" t="s">
        <v>69</v>
      </c>
      <c r="L14" s="12" t="s">
        <v>40</v>
      </c>
      <c r="M14" s="13" t="s">
        <v>72</v>
      </c>
      <c r="N14" s="14" t="str">
        <f t="shared" si="0"/>
        <v/>
      </c>
      <c r="O14" s="14" t="str">
        <f t="shared" si="1"/>
        <v/>
      </c>
      <c r="P14" s="14" t="str">
        <f t="shared" si="2"/>
        <v>Khá</v>
      </c>
      <c r="Q14" s="14" t="str">
        <f t="shared" si="3"/>
        <v/>
      </c>
      <c r="R14" s="14" t="str">
        <f t="shared" si="4"/>
        <v/>
      </c>
      <c r="S14" s="14" t="str">
        <f t="shared" si="5"/>
        <v/>
      </c>
      <c r="T14" s="15">
        <f t="shared" si="6"/>
        <v>7.2</v>
      </c>
    </row>
    <row r="15" spans="1:20" x14ac:dyDescent="0.25">
      <c r="B15" s="16"/>
    </row>
  </sheetData>
  <mergeCells count="3">
    <mergeCell ref="A5:M5"/>
    <mergeCell ref="A6:M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TMT21B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2023-02-01T04:09:31Z</dcterms:created>
  <dcterms:modified xsi:type="dcterms:W3CDTF">2023-02-01T04:10:05Z</dcterms:modified>
</cp:coreProperties>
</file>