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1\"/>
    </mc:Choice>
  </mc:AlternateContent>
  <bookViews>
    <workbookView xWindow="0" yWindow="0" windowWidth="20490" windowHeight="8955"/>
  </bookViews>
  <sheets>
    <sheet name="TĐC21B" sheetId="1" r:id="rId1"/>
  </sheets>
  <externalReferences>
    <externalReference r:id="rId2"/>
  </externalReference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_xlnm.Print_Titles" localSheetId="0">TĐC21B!$8:$8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3" i="1" l="1"/>
  <c r="R23" i="1" s="1"/>
  <c r="Q23" i="1"/>
  <c r="O23" i="1"/>
  <c r="M23" i="1"/>
  <c r="S22" i="1"/>
  <c r="R22" i="1" s="1"/>
  <c r="Q22" i="1"/>
  <c r="O22" i="1"/>
  <c r="M22" i="1"/>
  <c r="S21" i="1"/>
  <c r="R21" i="1" s="1"/>
  <c r="Q21" i="1"/>
  <c r="O21" i="1"/>
  <c r="M21" i="1"/>
  <c r="S20" i="1"/>
  <c r="O20" i="1" s="1"/>
  <c r="Q20" i="1"/>
  <c r="M20" i="1"/>
  <c r="S19" i="1"/>
  <c r="R19" i="1" s="1"/>
  <c r="Q19" i="1"/>
  <c r="O19" i="1"/>
  <c r="M19" i="1"/>
  <c r="S18" i="1"/>
  <c r="R18" i="1" s="1"/>
  <c r="Q18" i="1"/>
  <c r="O18" i="1"/>
  <c r="M18" i="1"/>
  <c r="S17" i="1"/>
  <c r="R17" i="1" s="1"/>
  <c r="Q17" i="1"/>
  <c r="O17" i="1"/>
  <c r="M17" i="1"/>
  <c r="S16" i="1"/>
  <c r="R16" i="1" s="1"/>
  <c r="Q16" i="1"/>
  <c r="O16" i="1"/>
  <c r="M16" i="1"/>
  <c r="S15" i="1"/>
  <c r="O15" i="1" s="1"/>
  <c r="Q15" i="1"/>
  <c r="M15" i="1"/>
  <c r="S14" i="1"/>
  <c r="O14" i="1" s="1"/>
  <c r="Q14" i="1"/>
  <c r="M14" i="1"/>
  <c r="S13" i="1"/>
  <c r="R13" i="1" s="1"/>
  <c r="Q13" i="1"/>
  <c r="M13" i="1"/>
  <c r="S12" i="1"/>
  <c r="R12" i="1" s="1"/>
  <c r="Q12" i="1"/>
  <c r="M12" i="1"/>
  <c r="S11" i="1"/>
  <c r="R11" i="1" s="1"/>
  <c r="Q11" i="1"/>
  <c r="O11" i="1"/>
  <c r="M11" i="1"/>
  <c r="S10" i="1"/>
  <c r="R10" i="1" s="1"/>
  <c r="Q10" i="1"/>
  <c r="O10" i="1"/>
  <c r="M10" i="1"/>
  <c r="S9" i="1"/>
  <c r="R9" i="1" s="1"/>
  <c r="Q9" i="1"/>
  <c r="O9" i="1"/>
  <c r="M9" i="1"/>
  <c r="O12" i="1" l="1"/>
  <c r="O13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N9" i="1"/>
  <c r="N10" i="1"/>
  <c r="N11" i="1"/>
  <c r="N12" i="1"/>
  <c r="N13" i="1"/>
  <c r="N14" i="1"/>
  <c r="R14" i="1"/>
  <c r="N15" i="1"/>
  <c r="R15" i="1"/>
  <c r="N16" i="1"/>
  <c r="N17" i="1"/>
  <c r="N18" i="1"/>
  <c r="N19" i="1"/>
  <c r="N20" i="1"/>
  <c r="R20" i="1"/>
  <c r="N21" i="1"/>
  <c r="N22" i="1"/>
  <c r="N23" i="1"/>
</calcChain>
</file>

<file path=xl/sharedStrings.xml><?xml version="1.0" encoding="utf-8"?>
<sst xmlns="http://schemas.openxmlformats.org/spreadsheetml/2006/main" count="178" uniqueCount="117">
  <si>
    <t>BẢNG ĐIỂM TỔNG HỢP LỚP TĐC21B</t>
  </si>
  <si>
    <t xml:space="preserve"> HỌC KỲ I NĂM HỌC 2022-2023</t>
  </si>
  <si>
    <t>STT</t>
  </si>
  <si>
    <t>MSHS</t>
  </si>
  <si>
    <t>Họ và tên</t>
  </si>
  <si>
    <t>Ngày sinh</t>
  </si>
  <si>
    <t>Thiết bị điện gia dụng(2)</t>
  </si>
  <si>
    <t>Lý thuyết trang bị điện(2)</t>
  </si>
  <si>
    <t>Kỹ thuật lắp đặt điện(4)</t>
  </si>
  <si>
    <t>Thực hành trang bị điện(4)</t>
  </si>
  <si>
    <t>Điểm TB</t>
  </si>
  <si>
    <t>Xếp loại</t>
  </si>
  <si>
    <t>1</t>
  </si>
  <si>
    <t>21BTÐC0267</t>
  </si>
  <si>
    <t>Huỳnh Văn</t>
  </si>
  <si>
    <t>Bo</t>
  </si>
  <si>
    <t>19/04/2006</t>
  </si>
  <si>
    <t>7.8</t>
  </si>
  <si>
    <t>5.5</t>
  </si>
  <si>
    <t>6.7</t>
  </si>
  <si>
    <t>7.1</t>
  </si>
  <si>
    <t>2</t>
  </si>
  <si>
    <t>21BTÐC0268</t>
  </si>
  <si>
    <t>Lê Nguyễn Tiến</t>
  </si>
  <si>
    <t>Đạt</t>
  </si>
  <si>
    <t>21/02/2006</t>
  </si>
  <si>
    <t>6.8</t>
  </si>
  <si>
    <t>7.3</t>
  </si>
  <si>
    <t>6.6</t>
  </si>
  <si>
    <t>8.5</t>
  </si>
  <si>
    <t>7.4</t>
  </si>
  <si>
    <t>3</t>
  </si>
  <si>
    <t>21BTÐC0269</t>
  </si>
  <si>
    <t>Phùng Văn</t>
  </si>
  <si>
    <t>Đông</t>
  </si>
  <si>
    <t>22/04/2006</t>
  </si>
  <si>
    <t>7.6</t>
  </si>
  <si>
    <t>6.3</t>
  </si>
  <si>
    <t>8.0</t>
  </si>
  <si>
    <t>4</t>
  </si>
  <si>
    <t>21BTÐC0270</t>
  </si>
  <si>
    <t>Nguyễn Nhật Trường</t>
  </si>
  <si>
    <t>Em</t>
  </si>
  <si>
    <t>12/01/2006</t>
  </si>
  <si>
    <t>6.5</t>
  </si>
  <si>
    <t>7.2</t>
  </si>
  <si>
    <t>5</t>
  </si>
  <si>
    <t>21BTÐC0271</t>
  </si>
  <si>
    <t>Nguyễn Hồng</t>
  </si>
  <si>
    <t>Gia</t>
  </si>
  <si>
    <t>19/11/2005</t>
  </si>
  <si>
    <t>7.7</t>
  </si>
  <si>
    <t>7.5</t>
  </si>
  <si>
    <t>6</t>
  </si>
  <si>
    <t>21BTÐC0278</t>
  </si>
  <si>
    <t>Ngô Tuấn</t>
  </si>
  <si>
    <t>Khang</t>
  </si>
  <si>
    <t>29/11/2006</t>
  </si>
  <si>
    <t>6.9</t>
  </si>
  <si>
    <t>7</t>
  </si>
  <si>
    <t>21BTÐC0279</t>
  </si>
  <si>
    <t>Nguyễn Nhựt</t>
  </si>
  <si>
    <t>15/08/2006</t>
  </si>
  <si>
    <t>0.0</t>
  </si>
  <si>
    <t>6.1</t>
  </si>
  <si>
    <t>3.0</t>
  </si>
  <si>
    <t>8</t>
  </si>
  <si>
    <t>21BTÐC0282</t>
  </si>
  <si>
    <t>Lâm Tuấn</t>
  </si>
  <si>
    <t>Kiệt</t>
  </si>
  <si>
    <t>12/07/2006</t>
  </si>
  <si>
    <t>5.6</t>
  </si>
  <si>
    <t>9</t>
  </si>
  <si>
    <t>21BTÐC0283</t>
  </si>
  <si>
    <t>Võ Tuấn</t>
  </si>
  <si>
    <t>18/11/2006</t>
  </si>
  <si>
    <t>2.0</t>
  </si>
  <si>
    <t>10</t>
  </si>
  <si>
    <t>21BTÐC0286</t>
  </si>
  <si>
    <t>Nguyễn Hữu</t>
  </si>
  <si>
    <t>Lượng</t>
  </si>
  <si>
    <t>04/12/2006</t>
  </si>
  <si>
    <t>6.0</t>
  </si>
  <si>
    <t>8.2</t>
  </si>
  <si>
    <t>11</t>
  </si>
  <si>
    <t>21BTÐC0291</t>
  </si>
  <si>
    <t>Nguyễn Bảo</t>
  </si>
  <si>
    <t>Phúc</t>
  </si>
  <si>
    <t>23/06/2006</t>
  </si>
  <si>
    <t>12</t>
  </si>
  <si>
    <t>21BTÐC0293</t>
  </si>
  <si>
    <t>Hà Quốc</t>
  </si>
  <si>
    <t>Thắng</t>
  </si>
  <si>
    <t>27/12/2006</t>
  </si>
  <si>
    <t>5.9</t>
  </si>
  <si>
    <t>4.9</t>
  </si>
  <si>
    <t>13</t>
  </si>
  <si>
    <t>21BTÐC0294</t>
  </si>
  <si>
    <t>Ngô Trung</t>
  </si>
  <si>
    <t>Thành</t>
  </si>
  <si>
    <t>22/02/2006</t>
  </si>
  <si>
    <t>7.9</t>
  </si>
  <si>
    <t>14</t>
  </si>
  <si>
    <t>21BTÐC0296</t>
  </si>
  <si>
    <t>Võ Thành</t>
  </si>
  <si>
    <t>Tín</t>
  </si>
  <si>
    <t>01/05/2003</t>
  </si>
  <si>
    <t>15</t>
  </si>
  <si>
    <t>21BTÐC0299</t>
  </si>
  <si>
    <t>Lương Khiết</t>
  </si>
  <si>
    <t>Tường</t>
  </si>
  <si>
    <t>23/08/2006</t>
  </si>
  <si>
    <t>6.2</t>
  </si>
  <si>
    <t/>
  </si>
  <si>
    <t>Khá</t>
  </si>
  <si>
    <t>Trung bình khá</t>
  </si>
  <si>
    <t>Yếu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</si>
</sst>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quotePrefix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quotePrefix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38100</xdr:rowOff>
    </xdr:from>
    <xdr:to>
      <xdr:col>11</xdr:col>
      <xdr:colOff>895349</xdr:colOff>
      <xdr:row>2</xdr:row>
      <xdr:rowOff>57150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05200" y="38100"/>
          <a:ext cx="347662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95" y="45"/>
            <a:ext cx="1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24</xdr:row>
      <xdr:rowOff>9525</xdr:rowOff>
    </xdr:from>
    <xdr:to>
      <xdr:col>11</xdr:col>
      <xdr:colOff>914399</xdr:colOff>
      <xdr:row>30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819524" y="8143875"/>
          <a:ext cx="31813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17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24</xdr:row>
      <xdr:rowOff>28575</xdr:rowOff>
    </xdr:from>
    <xdr:to>
      <xdr:col>3</xdr:col>
      <xdr:colOff>895350</xdr:colOff>
      <xdr:row>30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8162925"/>
          <a:ext cx="23050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4</xdr:row>
      <xdr:rowOff>0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257550" cy="7715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6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2.%20T&#7892;NG%20H&#7906;P%20&#272;I&#7874;M%20KH&#211;A%2021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KÊ"/>
      <sheetName val="TBV21B1"/>
      <sheetName val="TBV21B2"/>
      <sheetName val="TCN21B"/>
      <sheetName val="TKD21B1"/>
      <sheetName val="TKD21B2"/>
      <sheetName val="TML21B1"/>
      <sheetName val="TML21B2"/>
      <sheetName val="TMT21B"/>
      <sheetName val="TNH21B"/>
      <sheetName val="TTV21B1"/>
      <sheetName val="TTV21B2"/>
      <sheetName val="TTV21B3"/>
      <sheetName val="TXD21B"/>
      <sheetName val="TĐC21B"/>
      <sheetName val="TBN21BAP"/>
      <sheetName val="TPL21BTS"/>
      <sheetName val="TBV21B1LX"/>
      <sheetName val="TBV21B2LX"/>
      <sheetName val="TKD21B1LX"/>
      <sheetName val="TKD21B2LX"/>
      <sheetName val="TKD21B3LX"/>
      <sheetName val="TTT21B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S24"/>
  <sheetViews>
    <sheetView tabSelected="1" topLeftCell="A14" workbookViewId="0">
      <selection activeCell="W25" sqref="W25"/>
    </sheetView>
  </sheetViews>
  <sheetFormatPr defaultRowHeight="15.75" x14ac:dyDescent="0.25"/>
  <cols>
    <col min="1" max="1" width="1.75" customWidth="1"/>
    <col min="2" max="2" width="4.5" customWidth="1"/>
    <col min="3" max="3" width="12.375" customWidth="1"/>
    <col min="4" max="4" width="15.5" customWidth="1"/>
    <col min="5" max="5" width="6.5" customWidth="1"/>
    <col min="6" max="6" width="10.5" style="23" customWidth="1"/>
    <col min="7" max="11" width="5.75" customWidth="1"/>
    <col min="12" max="12" width="12.25" customWidth="1"/>
    <col min="13" max="18" width="4.625" hidden="1" customWidth="1"/>
    <col min="19" max="19" width="0" hidden="1" customWidth="1"/>
  </cols>
  <sheetData>
    <row r="5" spans="1:19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9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8" spans="1:19" ht="188.25" customHeight="1" x14ac:dyDescent="0.25">
      <c r="B8" s="2" t="s">
        <v>2</v>
      </c>
      <c r="C8" s="2" t="s">
        <v>3</v>
      </c>
      <c r="D8" s="3" t="s">
        <v>4</v>
      </c>
      <c r="E8" s="4"/>
      <c r="F8" s="2" t="s">
        <v>5</v>
      </c>
      <c r="G8" s="5" t="s">
        <v>6</v>
      </c>
      <c r="H8" s="5" t="s">
        <v>7</v>
      </c>
      <c r="I8" s="5" t="s">
        <v>8</v>
      </c>
      <c r="J8" s="5" t="s">
        <v>9</v>
      </c>
      <c r="K8" s="5" t="s">
        <v>10</v>
      </c>
      <c r="L8" s="6" t="s">
        <v>11</v>
      </c>
    </row>
    <row r="9" spans="1:19" ht="21" customHeight="1" x14ac:dyDescent="0.25">
      <c r="B9" s="7" t="s">
        <v>12</v>
      </c>
      <c r="C9" s="8" t="s">
        <v>13</v>
      </c>
      <c r="D9" s="9" t="s">
        <v>14</v>
      </c>
      <c r="E9" s="10" t="s">
        <v>15</v>
      </c>
      <c r="F9" s="11" t="s">
        <v>16</v>
      </c>
      <c r="G9" s="12" t="s">
        <v>17</v>
      </c>
      <c r="H9" s="12" t="s">
        <v>18</v>
      </c>
      <c r="I9" s="12" t="s">
        <v>17</v>
      </c>
      <c r="J9" s="12" t="s">
        <v>19</v>
      </c>
      <c r="K9" s="13" t="s">
        <v>20</v>
      </c>
      <c r="L9" s="14" t="s">
        <v>114</v>
      </c>
      <c r="M9" s="15" t="str">
        <f>IF(AND(S9&gt;=9),"Xuất sắc","")</f>
        <v/>
      </c>
      <c r="N9" s="15" t="str">
        <f>IF((AND(S9&lt;9,S9&gt;=8)),"Giỏi","")</f>
        <v/>
      </c>
      <c r="O9" s="15" t="str">
        <f>IF((AND(S9&lt;8,S9&gt;=7)),"Khá","")</f>
        <v>Khá</v>
      </c>
      <c r="P9" s="15" t="str">
        <f>IF((AND(S9&lt;7,S9&gt;=6)),"Trung bình khá","")</f>
        <v/>
      </c>
      <c r="Q9" s="15" t="str">
        <f>IF((AND(S9&lt;6,S9&gt;=5)),"Trung bình","")</f>
        <v/>
      </c>
      <c r="R9" s="15" t="str">
        <f>IF((AND(K9="",S9=0)),"",IF(S9&lt;5,"Yếu",""))</f>
        <v/>
      </c>
      <c r="S9" s="16">
        <f>VALUE(K9)</f>
        <v>7.1</v>
      </c>
    </row>
    <row r="10" spans="1:19" ht="21" customHeight="1" x14ac:dyDescent="0.25">
      <c r="B10" s="7" t="s">
        <v>21</v>
      </c>
      <c r="C10" s="8" t="s">
        <v>22</v>
      </c>
      <c r="D10" s="9" t="s">
        <v>23</v>
      </c>
      <c r="E10" s="10" t="s">
        <v>24</v>
      </c>
      <c r="F10" s="11" t="s">
        <v>25</v>
      </c>
      <c r="G10" s="12" t="s">
        <v>26</v>
      </c>
      <c r="H10" s="12" t="s">
        <v>27</v>
      </c>
      <c r="I10" s="12" t="s">
        <v>28</v>
      </c>
      <c r="J10" s="12" t="s">
        <v>29</v>
      </c>
      <c r="K10" s="13" t="s">
        <v>30</v>
      </c>
      <c r="L10" s="14" t="s">
        <v>114</v>
      </c>
      <c r="M10" s="15" t="str">
        <f t="shared" ref="M10:M23" si="0">IF(AND(S10&gt;=9),"Xuất sắc","")</f>
        <v/>
      </c>
      <c r="N10" s="15" t="str">
        <f t="shared" ref="N10:N23" si="1">IF((AND(S10&lt;9,S10&gt;=8)),"Giỏi","")</f>
        <v/>
      </c>
      <c r="O10" s="15" t="str">
        <f t="shared" ref="O10:O23" si="2">IF((AND(S10&lt;8,S10&gt;=7)),"Khá","")</f>
        <v>Khá</v>
      </c>
      <c r="P10" s="15" t="str">
        <f t="shared" ref="P10:P23" si="3">IF((AND(S10&lt;7,S10&gt;=6)),"Trung bình khá","")</f>
        <v/>
      </c>
      <c r="Q10" s="15" t="str">
        <f t="shared" ref="Q10:Q23" si="4">IF((AND(S10&lt;6,S10&gt;=5)),"Trung bình","")</f>
        <v/>
      </c>
      <c r="R10" s="15" t="str">
        <f t="shared" ref="R10:R23" si="5">IF((AND(K10="",S10=0)),"",IF(S10&lt;5,"Yếu",""))</f>
        <v/>
      </c>
      <c r="S10" s="16">
        <f t="shared" ref="S10:S23" si="6">VALUE(K10)</f>
        <v>7.4</v>
      </c>
    </row>
    <row r="11" spans="1:19" ht="21" customHeight="1" x14ac:dyDescent="0.25">
      <c r="B11" s="7" t="s">
        <v>31</v>
      </c>
      <c r="C11" s="8" t="s">
        <v>32</v>
      </c>
      <c r="D11" s="9" t="s">
        <v>33</v>
      </c>
      <c r="E11" s="10" t="s">
        <v>34</v>
      </c>
      <c r="F11" s="11" t="s">
        <v>35</v>
      </c>
      <c r="G11" s="12" t="s">
        <v>36</v>
      </c>
      <c r="H11" s="12" t="s">
        <v>37</v>
      </c>
      <c r="I11" s="12" t="s">
        <v>38</v>
      </c>
      <c r="J11" s="12" t="s">
        <v>17</v>
      </c>
      <c r="K11" s="13" t="s">
        <v>36</v>
      </c>
      <c r="L11" s="14" t="s">
        <v>114</v>
      </c>
      <c r="M11" s="15" t="str">
        <f t="shared" si="0"/>
        <v/>
      </c>
      <c r="N11" s="15" t="str">
        <f t="shared" si="1"/>
        <v/>
      </c>
      <c r="O11" s="15" t="str">
        <f t="shared" si="2"/>
        <v>Khá</v>
      </c>
      <c r="P11" s="15" t="str">
        <f t="shared" si="3"/>
        <v/>
      </c>
      <c r="Q11" s="15" t="str">
        <f t="shared" si="4"/>
        <v/>
      </c>
      <c r="R11" s="15" t="str">
        <f t="shared" si="5"/>
        <v/>
      </c>
      <c r="S11" s="16">
        <f t="shared" si="6"/>
        <v>7.6</v>
      </c>
    </row>
    <row r="12" spans="1:19" ht="21" customHeight="1" x14ac:dyDescent="0.25">
      <c r="B12" s="7" t="s">
        <v>39</v>
      </c>
      <c r="C12" s="8" t="s">
        <v>40</v>
      </c>
      <c r="D12" s="9" t="s">
        <v>41</v>
      </c>
      <c r="E12" s="10" t="s">
        <v>42</v>
      </c>
      <c r="F12" s="11" t="s">
        <v>43</v>
      </c>
      <c r="G12" s="12" t="s">
        <v>20</v>
      </c>
      <c r="H12" s="12" t="s">
        <v>38</v>
      </c>
      <c r="I12" s="12" t="s">
        <v>44</v>
      </c>
      <c r="J12" s="12" t="s">
        <v>30</v>
      </c>
      <c r="K12" s="13" t="s">
        <v>45</v>
      </c>
      <c r="L12" s="14" t="s">
        <v>114</v>
      </c>
      <c r="M12" s="15" t="str">
        <f t="shared" si="0"/>
        <v/>
      </c>
      <c r="N12" s="15" t="str">
        <f t="shared" si="1"/>
        <v/>
      </c>
      <c r="O12" s="15" t="str">
        <f t="shared" si="2"/>
        <v>Khá</v>
      </c>
      <c r="P12" s="15" t="str">
        <f t="shared" si="3"/>
        <v/>
      </c>
      <c r="Q12" s="15" t="str">
        <f t="shared" si="4"/>
        <v/>
      </c>
      <c r="R12" s="15" t="str">
        <f t="shared" si="5"/>
        <v/>
      </c>
      <c r="S12" s="16">
        <f t="shared" si="6"/>
        <v>7.2</v>
      </c>
    </row>
    <row r="13" spans="1:19" ht="21" customHeight="1" x14ac:dyDescent="0.25">
      <c r="B13" s="7" t="s">
        <v>46</v>
      </c>
      <c r="C13" s="8" t="s">
        <v>47</v>
      </c>
      <c r="D13" s="9" t="s">
        <v>48</v>
      </c>
      <c r="E13" s="10" t="s">
        <v>49</v>
      </c>
      <c r="F13" s="11" t="s">
        <v>50</v>
      </c>
      <c r="G13" s="12" t="s">
        <v>51</v>
      </c>
      <c r="H13" s="12" t="s">
        <v>44</v>
      </c>
      <c r="I13" s="12" t="s">
        <v>17</v>
      </c>
      <c r="J13" s="12" t="s">
        <v>52</v>
      </c>
      <c r="K13" s="13" t="s">
        <v>52</v>
      </c>
      <c r="L13" s="14" t="s">
        <v>114</v>
      </c>
      <c r="M13" s="15" t="str">
        <f t="shared" si="0"/>
        <v/>
      </c>
      <c r="N13" s="15" t="str">
        <f t="shared" si="1"/>
        <v/>
      </c>
      <c r="O13" s="15" t="str">
        <f t="shared" si="2"/>
        <v>Khá</v>
      </c>
      <c r="P13" s="15" t="str">
        <f t="shared" si="3"/>
        <v/>
      </c>
      <c r="Q13" s="15" t="str">
        <f t="shared" si="4"/>
        <v/>
      </c>
      <c r="R13" s="15" t="str">
        <f t="shared" si="5"/>
        <v/>
      </c>
      <c r="S13" s="16">
        <f t="shared" si="6"/>
        <v>7.5</v>
      </c>
    </row>
    <row r="14" spans="1:19" ht="21" customHeight="1" x14ac:dyDescent="0.25">
      <c r="B14" s="7" t="s">
        <v>53</v>
      </c>
      <c r="C14" s="8" t="s">
        <v>54</v>
      </c>
      <c r="D14" s="9" t="s">
        <v>55</v>
      </c>
      <c r="E14" s="10" t="s">
        <v>56</v>
      </c>
      <c r="F14" s="11" t="s">
        <v>57</v>
      </c>
      <c r="G14" s="12" t="s">
        <v>28</v>
      </c>
      <c r="H14" s="12" t="s">
        <v>30</v>
      </c>
      <c r="I14" s="12" t="s">
        <v>58</v>
      </c>
      <c r="J14" s="12" t="s">
        <v>58</v>
      </c>
      <c r="K14" s="13" t="s">
        <v>58</v>
      </c>
      <c r="L14" s="14" t="s">
        <v>115</v>
      </c>
      <c r="M14" s="15" t="str">
        <f t="shared" si="0"/>
        <v/>
      </c>
      <c r="N14" s="15" t="str">
        <f t="shared" si="1"/>
        <v/>
      </c>
      <c r="O14" s="15" t="str">
        <f t="shared" si="2"/>
        <v/>
      </c>
      <c r="P14" s="15" t="str">
        <f t="shared" si="3"/>
        <v>Trung bình khá</v>
      </c>
      <c r="Q14" s="15" t="str">
        <f t="shared" si="4"/>
        <v/>
      </c>
      <c r="R14" s="15" t="str">
        <f t="shared" si="5"/>
        <v/>
      </c>
      <c r="S14" s="16">
        <f t="shared" si="6"/>
        <v>6.9</v>
      </c>
    </row>
    <row r="15" spans="1:19" ht="21" customHeight="1" x14ac:dyDescent="0.25">
      <c r="B15" s="7" t="s">
        <v>59</v>
      </c>
      <c r="C15" s="8" t="s">
        <v>60</v>
      </c>
      <c r="D15" s="9" t="s">
        <v>61</v>
      </c>
      <c r="E15" s="10" t="s">
        <v>56</v>
      </c>
      <c r="F15" s="11" t="s">
        <v>62</v>
      </c>
      <c r="G15" s="12" t="s">
        <v>63</v>
      </c>
      <c r="H15" s="12" t="s">
        <v>18</v>
      </c>
      <c r="I15" s="12" t="s">
        <v>63</v>
      </c>
      <c r="J15" s="12" t="s">
        <v>64</v>
      </c>
      <c r="K15" s="13" t="s">
        <v>65</v>
      </c>
      <c r="L15" s="14" t="s">
        <v>116</v>
      </c>
      <c r="M15" s="15" t="str">
        <f t="shared" si="0"/>
        <v/>
      </c>
      <c r="N15" s="15" t="str">
        <f t="shared" si="1"/>
        <v/>
      </c>
      <c r="O15" s="15" t="str">
        <f t="shared" si="2"/>
        <v/>
      </c>
      <c r="P15" s="15" t="str">
        <f t="shared" si="3"/>
        <v/>
      </c>
      <c r="Q15" s="15" t="str">
        <f t="shared" si="4"/>
        <v/>
      </c>
      <c r="R15" s="15" t="str">
        <f t="shared" si="5"/>
        <v>Yếu</v>
      </c>
      <c r="S15" s="16">
        <f t="shared" si="6"/>
        <v>3</v>
      </c>
    </row>
    <row r="16" spans="1:19" ht="21" customHeight="1" x14ac:dyDescent="0.25">
      <c r="B16" s="7" t="s">
        <v>66</v>
      </c>
      <c r="C16" s="8" t="s">
        <v>67</v>
      </c>
      <c r="D16" s="9" t="s">
        <v>68</v>
      </c>
      <c r="E16" s="10" t="s">
        <v>69</v>
      </c>
      <c r="F16" s="11" t="s">
        <v>70</v>
      </c>
      <c r="G16" s="12" t="s">
        <v>52</v>
      </c>
      <c r="H16" s="12" t="s">
        <v>71</v>
      </c>
      <c r="I16" s="12" t="s">
        <v>38</v>
      </c>
      <c r="J16" s="12" t="s">
        <v>58</v>
      </c>
      <c r="K16" s="13" t="s">
        <v>45</v>
      </c>
      <c r="L16" s="14" t="s">
        <v>114</v>
      </c>
      <c r="M16" s="15" t="str">
        <f t="shared" si="0"/>
        <v/>
      </c>
      <c r="N16" s="15" t="str">
        <f t="shared" si="1"/>
        <v/>
      </c>
      <c r="O16" s="15" t="str">
        <f t="shared" si="2"/>
        <v>Khá</v>
      </c>
      <c r="P16" s="15" t="str">
        <f t="shared" si="3"/>
        <v/>
      </c>
      <c r="Q16" s="15" t="str">
        <f t="shared" si="4"/>
        <v/>
      </c>
      <c r="R16" s="15" t="str">
        <f t="shared" si="5"/>
        <v/>
      </c>
      <c r="S16" s="16">
        <f t="shared" si="6"/>
        <v>7.2</v>
      </c>
    </row>
    <row r="17" spans="2:19" ht="21" customHeight="1" x14ac:dyDescent="0.25">
      <c r="B17" s="7" t="s">
        <v>72</v>
      </c>
      <c r="C17" s="8" t="s">
        <v>73</v>
      </c>
      <c r="D17" s="9" t="s">
        <v>74</v>
      </c>
      <c r="E17" s="10" t="s">
        <v>69</v>
      </c>
      <c r="F17" s="11" t="s">
        <v>75</v>
      </c>
      <c r="G17" s="12" t="s">
        <v>28</v>
      </c>
      <c r="H17" s="12" t="s">
        <v>71</v>
      </c>
      <c r="I17" s="12" t="s">
        <v>63</v>
      </c>
      <c r="J17" s="12" t="s">
        <v>63</v>
      </c>
      <c r="K17" s="13" t="s">
        <v>76</v>
      </c>
      <c r="L17" s="14" t="s">
        <v>116</v>
      </c>
      <c r="M17" s="15" t="str">
        <f t="shared" si="0"/>
        <v/>
      </c>
      <c r="N17" s="15" t="str">
        <f t="shared" si="1"/>
        <v/>
      </c>
      <c r="O17" s="15" t="str">
        <f t="shared" si="2"/>
        <v/>
      </c>
      <c r="P17" s="15" t="str">
        <f t="shared" si="3"/>
        <v/>
      </c>
      <c r="Q17" s="15" t="str">
        <f t="shared" si="4"/>
        <v/>
      </c>
      <c r="R17" s="15" t="str">
        <f t="shared" si="5"/>
        <v>Yếu</v>
      </c>
      <c r="S17" s="16">
        <f t="shared" si="6"/>
        <v>2</v>
      </c>
    </row>
    <row r="18" spans="2:19" ht="21" customHeight="1" x14ac:dyDescent="0.25">
      <c r="B18" s="7" t="s">
        <v>77</v>
      </c>
      <c r="C18" s="8" t="s">
        <v>78</v>
      </c>
      <c r="D18" s="9" t="s">
        <v>79</v>
      </c>
      <c r="E18" s="10" t="s">
        <v>80</v>
      </c>
      <c r="F18" s="11" t="s">
        <v>81</v>
      </c>
      <c r="G18" s="12" t="s">
        <v>52</v>
      </c>
      <c r="H18" s="12" t="s">
        <v>82</v>
      </c>
      <c r="I18" s="12" t="s">
        <v>83</v>
      </c>
      <c r="J18" s="12" t="s">
        <v>29</v>
      </c>
      <c r="K18" s="13" t="s">
        <v>17</v>
      </c>
      <c r="L18" s="14" t="s">
        <v>114</v>
      </c>
      <c r="M18" s="15" t="str">
        <f t="shared" si="0"/>
        <v/>
      </c>
      <c r="N18" s="15" t="str">
        <f t="shared" si="1"/>
        <v/>
      </c>
      <c r="O18" s="15" t="str">
        <f t="shared" si="2"/>
        <v>Khá</v>
      </c>
      <c r="P18" s="15" t="str">
        <f t="shared" si="3"/>
        <v/>
      </c>
      <c r="Q18" s="15" t="str">
        <f t="shared" si="4"/>
        <v/>
      </c>
      <c r="R18" s="15" t="str">
        <f t="shared" si="5"/>
        <v/>
      </c>
      <c r="S18" s="16">
        <f t="shared" si="6"/>
        <v>7.8</v>
      </c>
    </row>
    <row r="19" spans="2:19" ht="21" customHeight="1" x14ac:dyDescent="0.25">
      <c r="B19" s="7" t="s">
        <v>84</v>
      </c>
      <c r="C19" s="8" t="s">
        <v>85</v>
      </c>
      <c r="D19" s="9" t="s">
        <v>86</v>
      </c>
      <c r="E19" s="10" t="s">
        <v>87</v>
      </c>
      <c r="F19" s="11" t="s">
        <v>88</v>
      </c>
      <c r="G19" s="12" t="s">
        <v>58</v>
      </c>
      <c r="H19" s="12" t="s">
        <v>30</v>
      </c>
      <c r="I19" s="12" t="s">
        <v>17</v>
      </c>
      <c r="J19" s="12" t="s">
        <v>51</v>
      </c>
      <c r="K19" s="13" t="s">
        <v>36</v>
      </c>
      <c r="L19" s="14" t="s">
        <v>114</v>
      </c>
      <c r="M19" s="15" t="str">
        <f t="shared" si="0"/>
        <v/>
      </c>
      <c r="N19" s="15" t="str">
        <f t="shared" si="1"/>
        <v/>
      </c>
      <c r="O19" s="15" t="str">
        <f t="shared" si="2"/>
        <v>Khá</v>
      </c>
      <c r="P19" s="15" t="str">
        <f t="shared" si="3"/>
        <v/>
      </c>
      <c r="Q19" s="15" t="str">
        <f t="shared" si="4"/>
        <v/>
      </c>
      <c r="R19" s="15" t="str">
        <f t="shared" si="5"/>
        <v/>
      </c>
      <c r="S19" s="16">
        <f t="shared" si="6"/>
        <v>7.6</v>
      </c>
    </row>
    <row r="20" spans="2:19" ht="21" customHeight="1" x14ac:dyDescent="0.25">
      <c r="B20" s="7" t="s">
        <v>89</v>
      </c>
      <c r="C20" s="8" t="s">
        <v>90</v>
      </c>
      <c r="D20" s="9" t="s">
        <v>91</v>
      </c>
      <c r="E20" s="10" t="s">
        <v>92</v>
      </c>
      <c r="F20" s="11" t="s">
        <v>93</v>
      </c>
      <c r="G20" s="12" t="s">
        <v>63</v>
      </c>
      <c r="H20" s="12" t="s">
        <v>18</v>
      </c>
      <c r="I20" s="12" t="s">
        <v>94</v>
      </c>
      <c r="J20" s="12" t="s">
        <v>64</v>
      </c>
      <c r="K20" s="13" t="s">
        <v>95</v>
      </c>
      <c r="L20" s="14" t="s">
        <v>116</v>
      </c>
      <c r="M20" s="15" t="str">
        <f t="shared" si="0"/>
        <v/>
      </c>
      <c r="N20" s="15" t="str">
        <f t="shared" si="1"/>
        <v/>
      </c>
      <c r="O20" s="15" t="str">
        <f t="shared" si="2"/>
        <v/>
      </c>
      <c r="P20" s="15" t="str">
        <f t="shared" si="3"/>
        <v/>
      </c>
      <c r="Q20" s="15" t="str">
        <f t="shared" si="4"/>
        <v/>
      </c>
      <c r="R20" s="15" t="str">
        <f t="shared" si="5"/>
        <v>Yếu</v>
      </c>
      <c r="S20" s="16">
        <f t="shared" si="6"/>
        <v>4.9000000000000004</v>
      </c>
    </row>
    <row r="21" spans="2:19" ht="21" customHeight="1" x14ac:dyDescent="0.25">
      <c r="B21" s="7" t="s">
        <v>96</v>
      </c>
      <c r="C21" s="8" t="s">
        <v>97</v>
      </c>
      <c r="D21" s="9" t="s">
        <v>98</v>
      </c>
      <c r="E21" s="10" t="s">
        <v>99</v>
      </c>
      <c r="F21" s="11" t="s">
        <v>100</v>
      </c>
      <c r="G21" s="12" t="s">
        <v>51</v>
      </c>
      <c r="H21" s="12" t="s">
        <v>28</v>
      </c>
      <c r="I21" s="12" t="s">
        <v>101</v>
      </c>
      <c r="J21" s="12" t="s">
        <v>58</v>
      </c>
      <c r="K21" s="13" t="s">
        <v>27</v>
      </c>
      <c r="L21" s="14" t="s">
        <v>114</v>
      </c>
      <c r="M21" s="15" t="str">
        <f t="shared" si="0"/>
        <v/>
      </c>
      <c r="N21" s="15" t="str">
        <f t="shared" si="1"/>
        <v/>
      </c>
      <c r="O21" s="15" t="str">
        <f t="shared" si="2"/>
        <v>Khá</v>
      </c>
      <c r="P21" s="15" t="str">
        <f t="shared" si="3"/>
        <v/>
      </c>
      <c r="Q21" s="15" t="str">
        <f t="shared" si="4"/>
        <v/>
      </c>
      <c r="R21" s="15" t="str">
        <f t="shared" si="5"/>
        <v/>
      </c>
      <c r="S21" s="16">
        <f t="shared" si="6"/>
        <v>7.3</v>
      </c>
    </row>
    <row r="22" spans="2:19" ht="21" customHeight="1" x14ac:dyDescent="0.25">
      <c r="B22" s="7" t="s">
        <v>102</v>
      </c>
      <c r="C22" s="8" t="s">
        <v>103</v>
      </c>
      <c r="D22" s="9" t="s">
        <v>104</v>
      </c>
      <c r="E22" s="10" t="s">
        <v>105</v>
      </c>
      <c r="F22" s="11" t="s">
        <v>106</v>
      </c>
      <c r="G22" s="12" t="s">
        <v>63</v>
      </c>
      <c r="H22" s="12" t="s">
        <v>63</v>
      </c>
      <c r="I22" s="12" t="s">
        <v>63</v>
      </c>
      <c r="J22" s="12" t="s">
        <v>63</v>
      </c>
      <c r="K22" s="13" t="s">
        <v>63</v>
      </c>
      <c r="L22" s="14" t="s">
        <v>116</v>
      </c>
      <c r="M22" s="15" t="str">
        <f t="shared" si="0"/>
        <v/>
      </c>
      <c r="N22" s="15" t="str">
        <f t="shared" si="1"/>
        <v/>
      </c>
      <c r="O22" s="15" t="str">
        <f t="shared" si="2"/>
        <v/>
      </c>
      <c r="P22" s="15" t="str">
        <f t="shared" si="3"/>
        <v/>
      </c>
      <c r="Q22" s="15" t="str">
        <f t="shared" si="4"/>
        <v/>
      </c>
      <c r="R22" s="15" t="str">
        <f t="shared" si="5"/>
        <v>Yếu</v>
      </c>
      <c r="S22" s="16">
        <f t="shared" si="6"/>
        <v>0</v>
      </c>
    </row>
    <row r="23" spans="2:19" ht="21" customHeight="1" x14ac:dyDescent="0.25">
      <c r="B23" s="7" t="s">
        <v>107</v>
      </c>
      <c r="C23" s="8" t="s">
        <v>108</v>
      </c>
      <c r="D23" s="9" t="s">
        <v>109</v>
      </c>
      <c r="E23" s="10" t="s">
        <v>110</v>
      </c>
      <c r="F23" s="11" t="s">
        <v>111</v>
      </c>
      <c r="G23" s="12" t="s">
        <v>26</v>
      </c>
      <c r="H23" s="12" t="s">
        <v>17</v>
      </c>
      <c r="I23" s="12" t="s">
        <v>112</v>
      </c>
      <c r="J23" s="12" t="s">
        <v>64</v>
      </c>
      <c r="K23" s="13" t="s">
        <v>44</v>
      </c>
      <c r="L23" s="14" t="s">
        <v>115</v>
      </c>
      <c r="M23" s="15" t="str">
        <f t="shared" si="0"/>
        <v/>
      </c>
      <c r="N23" s="15" t="str">
        <f t="shared" si="1"/>
        <v/>
      </c>
      <c r="O23" s="15" t="str">
        <f t="shared" si="2"/>
        <v/>
      </c>
      <c r="P23" s="15" t="str">
        <f t="shared" si="3"/>
        <v>Trung bình khá</v>
      </c>
      <c r="Q23" s="15" t="str">
        <f t="shared" si="4"/>
        <v/>
      </c>
      <c r="R23" s="15" t="str">
        <f t="shared" si="5"/>
        <v/>
      </c>
      <c r="S23" s="16">
        <f t="shared" si="6"/>
        <v>6.5</v>
      </c>
    </row>
    <row r="24" spans="2:19" ht="21" customHeight="1" x14ac:dyDescent="0.25">
      <c r="B24" s="17"/>
      <c r="C24" s="17"/>
      <c r="D24" s="18"/>
      <c r="E24" s="18"/>
      <c r="F24" s="19" t="s">
        <v>113</v>
      </c>
      <c r="G24" s="17"/>
      <c r="H24" s="17"/>
      <c r="I24" s="17"/>
      <c r="J24" s="17"/>
      <c r="K24" s="20"/>
      <c r="L24" s="21"/>
      <c r="M24" s="22"/>
      <c r="N24" s="22"/>
      <c r="O24" s="22"/>
      <c r="P24" s="22"/>
      <c r="Q24" s="22"/>
      <c r="R24" s="22"/>
    </row>
  </sheetData>
  <mergeCells count="3">
    <mergeCell ref="A5:L5"/>
    <mergeCell ref="A6:L6"/>
    <mergeCell ref="D8:E8"/>
  </mergeCells>
  <pageMargins left="0.23622047244094491" right="0.15748031496062992" top="0.27559055118110237" bottom="0.2755905511811023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TĐC21B</vt:lpstr>
      <vt:lpstr>TĐC21B!Print_Titles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2023-02-17T02:45:11Z</dcterms:created>
  <dcterms:modified xsi:type="dcterms:W3CDTF">2023-02-17T02:45:41Z</dcterms:modified>
</cp:coreProperties>
</file>