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CN21B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 s="1"/>
  <c r="Q16" i="1"/>
  <c r="U15" i="1"/>
  <c r="T15" i="1" s="1"/>
  <c r="U14" i="1"/>
  <c r="T14" i="1" s="1"/>
  <c r="U13" i="1"/>
  <c r="T13" i="1" s="1"/>
  <c r="Q13" i="1"/>
  <c r="U12" i="1"/>
  <c r="T12" i="1" s="1"/>
  <c r="U11" i="1"/>
  <c r="T11" i="1" s="1"/>
  <c r="U10" i="1"/>
  <c r="T10" i="1" s="1"/>
  <c r="U9" i="1"/>
  <c r="Q9" i="1" s="1"/>
  <c r="Q14" i="1" l="1"/>
  <c r="R9" i="1"/>
  <c r="R10" i="1"/>
  <c r="R11" i="1"/>
  <c r="R12" i="1"/>
  <c r="R13" i="1"/>
  <c r="R14" i="1"/>
  <c r="R15" i="1"/>
  <c r="R16" i="1"/>
  <c r="Q10" i="1"/>
  <c r="Q11" i="1"/>
  <c r="Q12" i="1"/>
  <c r="Q15" i="1"/>
  <c r="O9" i="1"/>
  <c r="S9" i="1"/>
  <c r="O10" i="1"/>
  <c r="S10" i="1"/>
  <c r="O11" i="1"/>
  <c r="S11" i="1"/>
  <c r="O12" i="1"/>
  <c r="S12" i="1"/>
  <c r="O13" i="1"/>
  <c r="S13" i="1"/>
  <c r="O14" i="1"/>
  <c r="S14" i="1"/>
  <c r="O15" i="1"/>
  <c r="S15" i="1"/>
  <c r="O16" i="1"/>
  <c r="S16" i="1"/>
  <c r="P9" i="1"/>
  <c r="T9" i="1"/>
  <c r="P10" i="1"/>
  <c r="P11" i="1"/>
  <c r="P12" i="1"/>
  <c r="P13" i="1"/>
  <c r="P14" i="1"/>
  <c r="P15" i="1"/>
  <c r="P16" i="1"/>
</calcChain>
</file>

<file path=xl/sharedStrings.xml><?xml version="1.0" encoding="utf-8"?>
<sst xmlns="http://schemas.openxmlformats.org/spreadsheetml/2006/main" count="118" uniqueCount="81">
  <si>
    <t>BẢNG ĐIỂM TỔNG HỢP LỚP TCN21B</t>
  </si>
  <si>
    <t xml:space="preserve"> HỌC KỲ I NĂM HỌC 2022-2023</t>
  </si>
  <si>
    <t>STT</t>
  </si>
  <si>
    <t>MSHS</t>
  </si>
  <si>
    <t>Họ và tên</t>
  </si>
  <si>
    <t>Ngày sinh</t>
  </si>
  <si>
    <t>Bệnh ký sinh gia súc(2)</t>
  </si>
  <si>
    <t>Vi sinh và bệnh truyền nhiễm(3)</t>
  </si>
  <si>
    <t>Chăn nuôi heo(2)</t>
  </si>
  <si>
    <t>Bệnh chó mèo(2)</t>
  </si>
  <si>
    <t>Ngoại và sản khoa(3)</t>
  </si>
  <si>
    <t>Chăn nuôi trâu bò - Dê thỏ(3)</t>
  </si>
  <si>
    <t>Điểm TB</t>
  </si>
  <si>
    <t>Xếp loại</t>
  </si>
  <si>
    <t>1</t>
  </si>
  <si>
    <t>21BTCN0558</t>
  </si>
  <si>
    <t>Lê Chí</t>
  </si>
  <si>
    <t>Cường</t>
  </si>
  <si>
    <t>17/06/2001</t>
  </si>
  <si>
    <t>8.1</t>
  </si>
  <si>
    <t>8.9</t>
  </si>
  <si>
    <t>7.3</t>
  </si>
  <si>
    <t>8.0</t>
  </si>
  <si>
    <t>6.7</t>
  </si>
  <si>
    <t>7.8</t>
  </si>
  <si>
    <t>2</t>
  </si>
  <si>
    <t>21BTCN0560</t>
  </si>
  <si>
    <t>Phạm Trần</t>
  </si>
  <si>
    <t>Khoa</t>
  </si>
  <si>
    <t>23/10/1979</t>
  </si>
  <si>
    <t>7.2</t>
  </si>
  <si>
    <t>8.6</t>
  </si>
  <si>
    <t>7.5</t>
  </si>
  <si>
    <t>6.2</t>
  </si>
  <si>
    <t>7.4</t>
  </si>
  <si>
    <t>3</t>
  </si>
  <si>
    <t>21BTCN0561</t>
  </si>
  <si>
    <t>Dương Ngọc Huỳnh</t>
  </si>
  <si>
    <t>Nhi</t>
  </si>
  <si>
    <t>24/12/2003</t>
  </si>
  <si>
    <t>8.8</t>
  </si>
  <si>
    <t>9.1</t>
  </si>
  <si>
    <t>9.4</t>
  </si>
  <si>
    <t>8.4</t>
  </si>
  <si>
    <t>7.9</t>
  </si>
  <si>
    <t>8.3</t>
  </si>
  <si>
    <t>4</t>
  </si>
  <si>
    <t>21BTCN0562</t>
  </si>
  <si>
    <t>Lương Tâm</t>
  </si>
  <si>
    <t>Như</t>
  </si>
  <si>
    <t>15/12/2003</t>
  </si>
  <si>
    <t>8.5</t>
  </si>
  <si>
    <t>5</t>
  </si>
  <si>
    <t>21BTCN0563</t>
  </si>
  <si>
    <t>Phạm Văn</t>
  </si>
  <si>
    <t>Phếch</t>
  </si>
  <si>
    <t>28/08/1988</t>
  </si>
  <si>
    <t>6</t>
  </si>
  <si>
    <t>21BTCN0565</t>
  </si>
  <si>
    <t>Nguyễn Hoàng</t>
  </si>
  <si>
    <t>Thắng</t>
  </si>
  <si>
    <t>29/07/2006</t>
  </si>
  <si>
    <t>8.2</t>
  </si>
  <si>
    <t>6.4</t>
  </si>
  <si>
    <t>6.5</t>
  </si>
  <si>
    <t>7</t>
  </si>
  <si>
    <t>21BTCN0566</t>
  </si>
  <si>
    <t>Nguyễn Thị Bích</t>
  </si>
  <si>
    <t>Trâm</t>
  </si>
  <si>
    <t>14/11/1991</t>
  </si>
  <si>
    <t>9.0</t>
  </si>
  <si>
    <t>7.6</t>
  </si>
  <si>
    <t>8</t>
  </si>
  <si>
    <t>21BTCN0567</t>
  </si>
  <si>
    <t>Lâm</t>
  </si>
  <si>
    <t>Tuân</t>
  </si>
  <si>
    <t>01/06/1983</t>
  </si>
  <si>
    <t>7.7</t>
  </si>
  <si>
    <t>6.9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</si>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</sst>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861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17</xdr:row>
      <xdr:rowOff>19050</xdr:rowOff>
    </xdr:from>
    <xdr:to>
      <xdr:col>13</xdr:col>
      <xdr:colOff>914399</xdr:colOff>
      <xdr:row>23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686425"/>
          <a:ext cx="3190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17</xdr:row>
      <xdr:rowOff>19050</xdr:rowOff>
    </xdr:from>
    <xdr:to>
      <xdr:col>3</xdr:col>
      <xdr:colOff>895350</xdr:colOff>
      <xdr:row>23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686425"/>
          <a:ext cx="2305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16"/>
  <sheetViews>
    <sheetView tabSelected="1" workbookViewId="0">
      <selection activeCell="Y14" sqref="Y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6" customWidth="1"/>
    <col min="7" max="13" width="4.12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1" ht="188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6" t="s">
        <v>13</v>
      </c>
    </row>
    <row r="9" spans="1:21" x14ac:dyDescent="0.25">
      <c r="B9" s="7" t="s">
        <v>14</v>
      </c>
      <c r="C9" s="8" t="s">
        <v>15</v>
      </c>
      <c r="D9" s="9" t="s">
        <v>16</v>
      </c>
      <c r="E9" s="10" t="s">
        <v>17</v>
      </c>
      <c r="F9" s="11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24</v>
      </c>
      <c r="M9" s="12" t="s">
        <v>24</v>
      </c>
      <c r="N9" s="13" t="s">
        <v>79</v>
      </c>
      <c r="O9" s="14" t="str">
        <f>IF(AND(U9&gt;=9),"Xuất sắc","")</f>
        <v/>
      </c>
      <c r="P9" s="14" t="str">
        <f>IF((AND(U9&lt;9,U9&gt;=8)),"Giỏi","")</f>
        <v/>
      </c>
      <c r="Q9" s="14" t="str">
        <f>IF((AND(U9&lt;8,U9&gt;=7)),"Khá","")</f>
        <v>Khá</v>
      </c>
      <c r="R9" s="14" t="str">
        <f>IF((AND(U9&lt;7,U9&gt;=6)),"Trung bình khá","")</f>
        <v/>
      </c>
      <c r="S9" s="14" t="str">
        <f>IF((AND(U9&lt;6,U9&gt;=5)),"Trung bình","")</f>
        <v/>
      </c>
      <c r="T9" s="14" t="str">
        <f>IF((AND(M9="",U9=0)),"",IF(U9&lt;5,"Yếu",""))</f>
        <v/>
      </c>
      <c r="U9" s="15">
        <f>VALUE(M9)</f>
        <v>7.8</v>
      </c>
    </row>
    <row r="10" spans="1:21" x14ac:dyDescent="0.25">
      <c r="B10" s="7" t="s">
        <v>25</v>
      </c>
      <c r="C10" s="8" t="s">
        <v>26</v>
      </c>
      <c r="D10" s="9" t="s">
        <v>27</v>
      </c>
      <c r="E10" s="10" t="s">
        <v>28</v>
      </c>
      <c r="F10" s="11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21</v>
      </c>
      <c r="L10" s="8" t="s">
        <v>30</v>
      </c>
      <c r="M10" s="12" t="s">
        <v>34</v>
      </c>
      <c r="N10" s="13" t="s">
        <v>79</v>
      </c>
      <c r="O10" s="14" t="str">
        <f t="shared" ref="O10:O16" si="0">IF(AND(U10&gt;=9),"Xuất sắc","")</f>
        <v/>
      </c>
      <c r="P10" s="14" t="str">
        <f t="shared" ref="P10:P16" si="1">IF((AND(U10&lt;9,U10&gt;=8)),"Giỏi","")</f>
        <v/>
      </c>
      <c r="Q10" s="14" t="str">
        <f t="shared" ref="Q10:Q16" si="2">IF((AND(U10&lt;8,U10&gt;=7)),"Khá","")</f>
        <v>Khá</v>
      </c>
      <c r="R10" s="14" t="str">
        <f t="shared" ref="R10:R16" si="3">IF((AND(U10&lt;7,U10&gt;=6)),"Trung bình khá","")</f>
        <v/>
      </c>
      <c r="S10" s="14" t="str">
        <f t="shared" ref="S10:S16" si="4">IF((AND(U10&lt;6,U10&gt;=5)),"Trung bình","")</f>
        <v/>
      </c>
      <c r="T10" s="14" t="str">
        <f t="shared" ref="T10:T16" si="5">IF((AND(M10="",U10=0)),"",IF(U10&lt;5,"Yếu",""))</f>
        <v/>
      </c>
      <c r="U10" s="15">
        <f t="shared" ref="U10:U16" si="6">VALUE(M10)</f>
        <v>7.4</v>
      </c>
    </row>
    <row r="11" spans="1:21" x14ac:dyDescent="0.25">
      <c r="B11" s="7" t="s">
        <v>35</v>
      </c>
      <c r="C11" s="8" t="s">
        <v>36</v>
      </c>
      <c r="D11" s="9" t="s">
        <v>37</v>
      </c>
      <c r="E11" s="10" t="s">
        <v>38</v>
      </c>
      <c r="F11" s="11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12" t="s">
        <v>31</v>
      </c>
      <c r="N11" s="13" t="s">
        <v>80</v>
      </c>
      <c r="O11" s="14" t="str">
        <f t="shared" si="0"/>
        <v/>
      </c>
      <c r="P11" s="14" t="str">
        <f t="shared" si="1"/>
        <v>Giỏi</v>
      </c>
      <c r="Q11" s="14" t="str">
        <f t="shared" si="2"/>
        <v/>
      </c>
      <c r="R11" s="14" t="str">
        <f t="shared" si="3"/>
        <v/>
      </c>
      <c r="S11" s="14" t="str">
        <f t="shared" si="4"/>
        <v/>
      </c>
      <c r="T11" s="14" t="str">
        <f t="shared" si="5"/>
        <v/>
      </c>
      <c r="U11" s="15">
        <f t="shared" si="6"/>
        <v>8.6</v>
      </c>
    </row>
    <row r="12" spans="1:21" x14ac:dyDescent="0.25">
      <c r="B12" s="7" t="s">
        <v>46</v>
      </c>
      <c r="C12" s="8" t="s">
        <v>47</v>
      </c>
      <c r="D12" s="9" t="s">
        <v>48</v>
      </c>
      <c r="E12" s="10" t="s">
        <v>49</v>
      </c>
      <c r="F12" s="11" t="s">
        <v>50</v>
      </c>
      <c r="G12" s="8" t="s">
        <v>20</v>
      </c>
      <c r="H12" s="8" t="s">
        <v>41</v>
      </c>
      <c r="I12" s="8" t="s">
        <v>42</v>
      </c>
      <c r="J12" s="8" t="s">
        <v>45</v>
      </c>
      <c r="K12" s="8" t="s">
        <v>51</v>
      </c>
      <c r="L12" s="8" t="s">
        <v>41</v>
      </c>
      <c r="M12" s="12" t="s">
        <v>20</v>
      </c>
      <c r="N12" s="13" t="s">
        <v>80</v>
      </c>
      <c r="O12" s="14" t="str">
        <f t="shared" si="0"/>
        <v/>
      </c>
      <c r="P12" s="14" t="str">
        <f t="shared" si="1"/>
        <v>Giỏi</v>
      </c>
      <c r="Q12" s="14" t="str">
        <f t="shared" si="2"/>
        <v/>
      </c>
      <c r="R12" s="14" t="str">
        <f t="shared" si="3"/>
        <v/>
      </c>
      <c r="S12" s="14" t="str">
        <f t="shared" si="4"/>
        <v/>
      </c>
      <c r="T12" s="14" t="str">
        <f t="shared" si="5"/>
        <v/>
      </c>
      <c r="U12" s="15">
        <f t="shared" si="6"/>
        <v>8.9</v>
      </c>
    </row>
    <row r="13" spans="1:21" x14ac:dyDescent="0.25">
      <c r="B13" s="7" t="s">
        <v>52</v>
      </c>
      <c r="C13" s="8" t="s">
        <v>53</v>
      </c>
      <c r="D13" s="9" t="s">
        <v>54</v>
      </c>
      <c r="E13" s="10" t="s">
        <v>55</v>
      </c>
      <c r="F13" s="11" t="s">
        <v>56</v>
      </c>
      <c r="G13" s="8" t="s">
        <v>51</v>
      </c>
      <c r="H13" s="8" t="s">
        <v>42</v>
      </c>
      <c r="I13" s="8" t="s">
        <v>45</v>
      </c>
      <c r="J13" s="8" t="s">
        <v>51</v>
      </c>
      <c r="K13" s="8" t="s">
        <v>32</v>
      </c>
      <c r="L13" s="8" t="s">
        <v>51</v>
      </c>
      <c r="M13" s="12" t="s">
        <v>51</v>
      </c>
      <c r="N13" s="13" t="s">
        <v>80</v>
      </c>
      <c r="O13" s="14" t="str">
        <f t="shared" si="0"/>
        <v/>
      </c>
      <c r="P13" s="14" t="str">
        <f t="shared" si="1"/>
        <v>Giỏi</v>
      </c>
      <c r="Q13" s="14" t="str">
        <f t="shared" si="2"/>
        <v/>
      </c>
      <c r="R13" s="14" t="str">
        <f t="shared" si="3"/>
        <v/>
      </c>
      <c r="S13" s="14" t="str">
        <f t="shared" si="4"/>
        <v/>
      </c>
      <c r="T13" s="14" t="str">
        <f t="shared" si="5"/>
        <v/>
      </c>
      <c r="U13" s="15">
        <f t="shared" si="6"/>
        <v>8.5</v>
      </c>
    </row>
    <row r="14" spans="1:21" x14ac:dyDescent="0.25">
      <c r="B14" s="7" t="s">
        <v>57</v>
      </c>
      <c r="C14" s="8" t="s">
        <v>58</v>
      </c>
      <c r="D14" s="9" t="s">
        <v>59</v>
      </c>
      <c r="E14" s="10" t="s">
        <v>60</v>
      </c>
      <c r="F14" s="11" t="s">
        <v>61</v>
      </c>
      <c r="G14" s="8" t="s">
        <v>62</v>
      </c>
      <c r="H14" s="8" t="s">
        <v>62</v>
      </c>
      <c r="I14" s="8" t="s">
        <v>30</v>
      </c>
      <c r="J14" s="8" t="s">
        <v>63</v>
      </c>
      <c r="K14" s="8" t="s">
        <v>64</v>
      </c>
      <c r="L14" s="8" t="s">
        <v>30</v>
      </c>
      <c r="M14" s="12" t="s">
        <v>21</v>
      </c>
      <c r="N14" s="13" t="s">
        <v>79</v>
      </c>
      <c r="O14" s="14" t="str">
        <f t="shared" si="0"/>
        <v/>
      </c>
      <c r="P14" s="14" t="str">
        <f t="shared" si="1"/>
        <v/>
      </c>
      <c r="Q14" s="14" t="str">
        <f t="shared" si="2"/>
        <v>Khá</v>
      </c>
      <c r="R14" s="14" t="str">
        <f t="shared" si="3"/>
        <v/>
      </c>
      <c r="S14" s="14" t="str">
        <f t="shared" si="4"/>
        <v/>
      </c>
      <c r="T14" s="14" t="str">
        <f t="shared" si="5"/>
        <v/>
      </c>
      <c r="U14" s="15">
        <f t="shared" si="6"/>
        <v>7.3</v>
      </c>
    </row>
    <row r="15" spans="1:21" x14ac:dyDescent="0.25">
      <c r="B15" s="7" t="s">
        <v>65</v>
      </c>
      <c r="C15" s="8" t="s">
        <v>66</v>
      </c>
      <c r="D15" s="9" t="s">
        <v>67</v>
      </c>
      <c r="E15" s="10" t="s">
        <v>68</v>
      </c>
      <c r="F15" s="11" t="s">
        <v>69</v>
      </c>
      <c r="G15" s="8" t="s">
        <v>51</v>
      </c>
      <c r="H15" s="8" t="s">
        <v>70</v>
      </c>
      <c r="I15" s="8" t="s">
        <v>40</v>
      </c>
      <c r="J15" s="8" t="s">
        <v>45</v>
      </c>
      <c r="K15" s="8" t="s">
        <v>71</v>
      </c>
      <c r="L15" s="8" t="s">
        <v>40</v>
      </c>
      <c r="M15" s="12" t="s">
        <v>51</v>
      </c>
      <c r="N15" s="13" t="s">
        <v>80</v>
      </c>
      <c r="O15" s="14" t="str">
        <f t="shared" si="0"/>
        <v/>
      </c>
      <c r="P15" s="14" t="str">
        <f t="shared" si="1"/>
        <v>Giỏi</v>
      </c>
      <c r="Q15" s="14" t="str">
        <f t="shared" si="2"/>
        <v/>
      </c>
      <c r="R15" s="14" t="str">
        <f t="shared" si="3"/>
        <v/>
      </c>
      <c r="S15" s="14" t="str">
        <f t="shared" si="4"/>
        <v/>
      </c>
      <c r="T15" s="14" t="str">
        <f t="shared" si="5"/>
        <v/>
      </c>
      <c r="U15" s="15">
        <f t="shared" si="6"/>
        <v>8.5</v>
      </c>
    </row>
    <row r="16" spans="1:21" x14ac:dyDescent="0.25">
      <c r="B16" s="7" t="s">
        <v>72</v>
      </c>
      <c r="C16" s="8" t="s">
        <v>73</v>
      </c>
      <c r="D16" s="9" t="s">
        <v>74</v>
      </c>
      <c r="E16" s="10" t="s">
        <v>75</v>
      </c>
      <c r="F16" s="11" t="s">
        <v>76</v>
      </c>
      <c r="G16" s="8" t="s">
        <v>19</v>
      </c>
      <c r="H16" s="8" t="s">
        <v>20</v>
      </c>
      <c r="I16" s="8" t="s">
        <v>77</v>
      </c>
      <c r="J16" s="8" t="s">
        <v>44</v>
      </c>
      <c r="K16" s="8" t="s">
        <v>78</v>
      </c>
      <c r="L16" s="8" t="s">
        <v>45</v>
      </c>
      <c r="M16" s="12" t="s">
        <v>22</v>
      </c>
      <c r="N16" s="13" t="s">
        <v>80</v>
      </c>
      <c r="O16" s="14" t="str">
        <f t="shared" si="0"/>
        <v/>
      </c>
      <c r="P16" s="14" t="str">
        <f t="shared" si="1"/>
        <v>Giỏi</v>
      </c>
      <c r="Q16" s="14" t="str">
        <f t="shared" si="2"/>
        <v/>
      </c>
      <c r="R16" s="14" t="str">
        <f t="shared" si="3"/>
        <v/>
      </c>
      <c r="S16" s="14" t="str">
        <f t="shared" si="4"/>
        <v/>
      </c>
      <c r="T16" s="14" t="str">
        <f t="shared" si="5"/>
        <v/>
      </c>
      <c r="U16" s="15">
        <f t="shared" si="6"/>
        <v>8</v>
      </c>
    </row>
  </sheetData>
  <mergeCells count="3">
    <mergeCell ref="A5:N5"/>
    <mergeCell ref="A6:N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TCN21B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2023-02-10T04:20:51Z</dcterms:created>
  <dcterms:modified xsi:type="dcterms:W3CDTF">2023-02-10T04:21:12Z</dcterms:modified>
</cp:coreProperties>
</file>