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1\"/>
    </mc:Choice>
  </mc:AlternateContent>
  <bookViews>
    <workbookView xWindow="0" yWindow="0" windowWidth="20490" windowHeight="7665"/>
  </bookViews>
  <sheets>
    <sheet name="TBN21BAP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TBN21BAP!$8:$8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V17" i="1" s="1"/>
  <c r="S17" i="1"/>
  <c r="W16" i="1"/>
  <c r="V16" i="1" s="1"/>
  <c r="S16" i="1"/>
  <c r="W15" i="1"/>
  <c r="V15" i="1" s="1"/>
  <c r="S15" i="1"/>
  <c r="W14" i="1"/>
  <c r="V14" i="1" s="1"/>
  <c r="S14" i="1"/>
  <c r="W13" i="1"/>
  <c r="V13" i="1" s="1"/>
  <c r="S13" i="1"/>
  <c r="W12" i="1"/>
  <c r="V12" i="1" s="1"/>
  <c r="S12" i="1"/>
  <c r="W11" i="1"/>
  <c r="V11" i="1" s="1"/>
  <c r="S11" i="1"/>
  <c r="W10" i="1"/>
  <c r="V10" i="1" s="1"/>
  <c r="S10" i="1"/>
  <c r="W9" i="1"/>
  <c r="V9" i="1" s="1"/>
  <c r="S9" i="1"/>
  <c r="T9" i="1" l="1"/>
  <c r="T10" i="1"/>
  <c r="T11" i="1"/>
  <c r="T12" i="1"/>
  <c r="T13" i="1"/>
  <c r="T14" i="1"/>
  <c r="T15" i="1"/>
  <c r="T16" i="1"/>
  <c r="T17" i="1"/>
  <c r="Q9" i="1"/>
  <c r="U9" i="1"/>
  <c r="Q10" i="1"/>
  <c r="U10" i="1"/>
  <c r="Q11" i="1"/>
  <c r="U11" i="1"/>
  <c r="Q12" i="1"/>
  <c r="U12" i="1"/>
  <c r="Q13" i="1"/>
  <c r="U13" i="1"/>
  <c r="Q14" i="1"/>
  <c r="U14" i="1"/>
  <c r="Q15" i="1"/>
  <c r="U15" i="1"/>
  <c r="Q16" i="1"/>
  <c r="U16" i="1"/>
  <c r="Q17" i="1"/>
  <c r="U17" i="1"/>
  <c r="R9" i="1"/>
  <c r="R10" i="1"/>
  <c r="R11" i="1"/>
  <c r="R12" i="1"/>
  <c r="R13" i="1"/>
  <c r="R14" i="1"/>
  <c r="R15" i="1"/>
  <c r="R16" i="1"/>
  <c r="R17" i="1"/>
</calcChain>
</file>

<file path=xl/sharedStrings.xml><?xml version="1.0" encoding="utf-8"?>
<sst xmlns="http://schemas.openxmlformats.org/spreadsheetml/2006/main" count="151" uniqueCount="92">
  <si>
    <t>BẢNG ĐIỂM TỔNG HỢP LỚP TBN21BAP</t>
  </si>
  <si>
    <t xml:space="preserve"> HỌC KỲ I NĂM HỌC 2022-2023</t>
  </si>
  <si>
    <t>STT</t>
  </si>
  <si>
    <t>MSHS</t>
  </si>
  <si>
    <t>Họ và tên</t>
  </si>
  <si>
    <t>Ngày sinh</t>
  </si>
  <si>
    <t>Pháp luật chuyên ngành CBNS(1)</t>
  </si>
  <si>
    <t>Bao bì thực phẩm(2)</t>
  </si>
  <si>
    <t>Chế biến và bảo quản lương thực(2)</t>
  </si>
  <si>
    <t>Chế biến đồ hộp rau quả(2)</t>
  </si>
  <si>
    <t>Chế biến và bảo quản rau quả sấy khô(2)</t>
  </si>
  <si>
    <t>Công nghệ sau thu hoạch nông sản(2)</t>
  </si>
  <si>
    <t>Quản lý chất lượng theo ISO, HACCP(2)</t>
  </si>
  <si>
    <t>Chế biến và bảo quản rau quả đông lạnh(2)</t>
  </si>
  <si>
    <t>Điểm TB</t>
  </si>
  <si>
    <t>Xếp loại</t>
  </si>
  <si>
    <t>1</t>
  </si>
  <si>
    <t>21BTBN0339</t>
  </si>
  <si>
    <t>Nguyễn Văn</t>
  </si>
  <si>
    <t>Chanh</t>
  </si>
  <si>
    <t>10/08/2006</t>
  </si>
  <si>
    <t>8.8</t>
  </si>
  <si>
    <t>7.0</t>
  </si>
  <si>
    <t>9.4</t>
  </si>
  <si>
    <t>8.4</t>
  </si>
  <si>
    <t>8.7</t>
  </si>
  <si>
    <t>6.1</t>
  </si>
  <si>
    <t>8.9</t>
  </si>
  <si>
    <t>7.9</t>
  </si>
  <si>
    <t>8.1</t>
  </si>
  <si>
    <t>2</t>
  </si>
  <si>
    <t>21BTBN0342</t>
  </si>
  <si>
    <t>Đoàn Thị Kim</t>
  </si>
  <si>
    <t>Khánh</t>
  </si>
  <si>
    <t>20/07/2006</t>
  </si>
  <si>
    <t>7.7</t>
  </si>
  <si>
    <t>8.2</t>
  </si>
  <si>
    <t>7.2</t>
  </si>
  <si>
    <t>7.5</t>
  </si>
  <si>
    <t>7.3</t>
  </si>
  <si>
    <t>7.8</t>
  </si>
  <si>
    <t>3</t>
  </si>
  <si>
    <t>21BTBN0343</t>
  </si>
  <si>
    <t>Trần Quốc</t>
  </si>
  <si>
    <t>21/11/2006</t>
  </si>
  <si>
    <t>9.6</t>
  </si>
  <si>
    <t>9.3</t>
  </si>
  <si>
    <t>7.6</t>
  </si>
  <si>
    <t>8.0</t>
  </si>
  <si>
    <t>8.3</t>
  </si>
  <si>
    <t>4</t>
  </si>
  <si>
    <t>21BTBN0347</t>
  </si>
  <si>
    <t>Nhịn</t>
  </si>
  <si>
    <t>05/06/2006</t>
  </si>
  <si>
    <t>9.2</t>
  </si>
  <si>
    <t>9.1</t>
  </si>
  <si>
    <t>5</t>
  </si>
  <si>
    <t>21BTBN0348</t>
  </si>
  <si>
    <t>Nguyễn Thị Huỳnh</t>
  </si>
  <si>
    <t>Như</t>
  </si>
  <si>
    <t>26/09/2006</t>
  </si>
  <si>
    <t>6</t>
  </si>
  <si>
    <t>21BTBN0349</t>
  </si>
  <si>
    <t>Huỳnh Tấn</t>
  </si>
  <si>
    <t>Nhựt</t>
  </si>
  <si>
    <t>11/07/2004</t>
  </si>
  <si>
    <t>8.6</t>
  </si>
  <si>
    <t>7.4</t>
  </si>
  <si>
    <t>8.5</t>
  </si>
  <si>
    <t>7</t>
  </si>
  <si>
    <t>21BTBN0352</t>
  </si>
  <si>
    <t>La Thành</t>
  </si>
  <si>
    <t>Toàn</t>
  </si>
  <si>
    <t>29/10/2006</t>
  </si>
  <si>
    <t>0.0</t>
  </si>
  <si>
    <t>8</t>
  </si>
  <si>
    <t>21BTBN0353</t>
  </si>
  <si>
    <t>Trương Ngọc</t>
  </si>
  <si>
    <t>Trân</t>
  </si>
  <si>
    <t>11/06/2006</t>
  </si>
  <si>
    <t>9.5</t>
  </si>
  <si>
    <t>6.6</t>
  </si>
  <si>
    <t>9</t>
  </si>
  <si>
    <t>21BTBN0354</t>
  </si>
  <si>
    <t>Mã Thiện</t>
  </si>
  <si>
    <t>Vi</t>
  </si>
  <si>
    <t>29/09/2006</t>
  </si>
  <si>
    <t>6.3</t>
  </si>
  <si>
    <t>Giỏi</t>
  </si>
  <si>
    <t>Khá</t>
  </si>
  <si>
    <t>Xuất sắc</t>
  </si>
  <si>
    <t>Yếu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</si>
</sst>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quotePrefix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38100</xdr:rowOff>
    </xdr:from>
    <xdr:to>
      <xdr:col>15</xdr:col>
      <xdr:colOff>895349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38100"/>
          <a:ext cx="343852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18</xdr:row>
      <xdr:rowOff>9525</xdr:rowOff>
    </xdr:from>
    <xdr:to>
      <xdr:col>15</xdr:col>
      <xdr:colOff>914399</xdr:colOff>
      <xdr:row>24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19524" y="6524625"/>
          <a:ext cx="31432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10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18</xdr:row>
      <xdr:rowOff>28575</xdr:rowOff>
    </xdr:from>
    <xdr:to>
      <xdr:col>3</xdr:col>
      <xdr:colOff>895350</xdr:colOff>
      <xdr:row>24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6543675"/>
          <a:ext cx="2305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4</xdr:row>
      <xdr:rowOff>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57550" cy="7715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2.%20T&#7892;NG%20H&#7906;P%20&#272;I&#7874;M%20KH&#211;A%2021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1B1"/>
      <sheetName val="TBV21B2"/>
      <sheetName val="TCN21B"/>
      <sheetName val="TKD21B1"/>
      <sheetName val="TKD21B2"/>
      <sheetName val="TML21B1"/>
      <sheetName val="TML21B2"/>
      <sheetName val="TMT21B"/>
      <sheetName val="TNH21B"/>
      <sheetName val="TTV21B1"/>
      <sheetName val="TTV21B2"/>
      <sheetName val="TTV21B3"/>
      <sheetName val="TXD21B"/>
      <sheetName val="TĐC21B"/>
      <sheetName val="TBN21BAP"/>
      <sheetName val="TPL21BTS"/>
      <sheetName val="TBV21B1LX"/>
      <sheetName val="TBV21B2LX"/>
      <sheetName val="TKD21B1LX"/>
      <sheetName val="TKD21B2LX"/>
      <sheetName val="TKD21B3LX"/>
      <sheetName val="TTT21B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W18"/>
  <sheetViews>
    <sheetView tabSelected="1" topLeftCell="A9" workbookViewId="0">
      <selection activeCell="AA20" sqref="AA20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5" style="23" customWidth="1"/>
    <col min="7" max="14" width="3" customWidth="1"/>
    <col min="15" max="15" width="4.25" customWidth="1"/>
    <col min="16" max="16" width="12.25" customWidth="1"/>
    <col min="17" max="22" width="4.625" hidden="1" customWidth="1"/>
    <col min="23" max="23" width="0" hidden="1" customWidth="1"/>
  </cols>
  <sheetData>
    <row r="5" spans="1:23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3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8" spans="1:23" ht="239.25" customHeight="1" x14ac:dyDescent="0.25">
      <c r="B8" s="2" t="s">
        <v>2</v>
      </c>
      <c r="C8" s="2" t="s">
        <v>3</v>
      </c>
      <c r="D8" s="3" t="s">
        <v>4</v>
      </c>
      <c r="E8" s="4"/>
      <c r="F8" s="2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5" t="s">
        <v>12</v>
      </c>
      <c r="N8" s="5" t="s">
        <v>13</v>
      </c>
      <c r="O8" s="6" t="s">
        <v>14</v>
      </c>
      <c r="P8" s="7" t="s">
        <v>15</v>
      </c>
    </row>
    <row r="9" spans="1:23" x14ac:dyDescent="0.25">
      <c r="B9" s="8" t="s">
        <v>16</v>
      </c>
      <c r="C9" s="9" t="s">
        <v>17</v>
      </c>
      <c r="D9" s="10" t="s">
        <v>18</v>
      </c>
      <c r="E9" s="11" t="s">
        <v>19</v>
      </c>
      <c r="F9" s="12" t="s">
        <v>20</v>
      </c>
      <c r="G9" s="9" t="s">
        <v>21</v>
      </c>
      <c r="H9" s="9" t="s">
        <v>22</v>
      </c>
      <c r="I9" s="9" t="s">
        <v>23</v>
      </c>
      <c r="J9" s="9" t="s">
        <v>24</v>
      </c>
      <c r="K9" s="9" t="s">
        <v>25</v>
      </c>
      <c r="L9" s="9" t="s">
        <v>26</v>
      </c>
      <c r="M9" s="9" t="s">
        <v>27</v>
      </c>
      <c r="N9" s="9" t="s">
        <v>28</v>
      </c>
      <c r="O9" s="13" t="s">
        <v>29</v>
      </c>
      <c r="P9" s="14" t="s">
        <v>88</v>
      </c>
      <c r="Q9" s="15" t="str">
        <f>IF(AND(W9&gt;=9),"Xuất sắc","")</f>
        <v/>
      </c>
      <c r="R9" s="15" t="str">
        <f>IF((AND(W9&lt;9,W9&gt;=8)),"Giỏi","")</f>
        <v>Giỏi</v>
      </c>
      <c r="S9" s="15" t="str">
        <f>IF((AND(W9&lt;8,W9&gt;=7)),"Khá","")</f>
        <v/>
      </c>
      <c r="T9" s="15" t="str">
        <f>IF((AND(W9&lt;7,W9&gt;=6)),"Trung bình khá","")</f>
        <v/>
      </c>
      <c r="U9" s="15" t="str">
        <f>IF((AND(W9&lt;6,W9&gt;=5)),"Trung bình","")</f>
        <v/>
      </c>
      <c r="V9" s="15" t="str">
        <f>IF((AND(O9="",W9=0)),"",IF(W9&lt;5,"Yếu",""))</f>
        <v/>
      </c>
      <c r="W9" s="16">
        <f>VALUE(O9)</f>
        <v>8.1</v>
      </c>
    </row>
    <row r="10" spans="1:23" x14ac:dyDescent="0.25">
      <c r="B10" s="8" t="s">
        <v>30</v>
      </c>
      <c r="C10" s="9" t="s">
        <v>31</v>
      </c>
      <c r="D10" s="10" t="s">
        <v>32</v>
      </c>
      <c r="E10" s="11" t="s">
        <v>33</v>
      </c>
      <c r="F10" s="12" t="s">
        <v>34</v>
      </c>
      <c r="G10" s="9" t="s">
        <v>35</v>
      </c>
      <c r="H10" s="9" t="s">
        <v>36</v>
      </c>
      <c r="I10" s="9" t="s">
        <v>36</v>
      </c>
      <c r="J10" s="9" t="s">
        <v>25</v>
      </c>
      <c r="K10" s="9" t="s">
        <v>37</v>
      </c>
      <c r="L10" s="9" t="s">
        <v>38</v>
      </c>
      <c r="M10" s="9" t="s">
        <v>39</v>
      </c>
      <c r="N10" s="9" t="s">
        <v>39</v>
      </c>
      <c r="O10" s="13" t="s">
        <v>40</v>
      </c>
      <c r="P10" s="14" t="s">
        <v>89</v>
      </c>
      <c r="Q10" s="15" t="str">
        <f t="shared" ref="Q10:Q17" si="0">IF(AND(W10&gt;=9),"Xuất sắc","")</f>
        <v/>
      </c>
      <c r="R10" s="15" t="str">
        <f t="shared" ref="R10:R17" si="1">IF((AND(W10&lt;9,W10&gt;=8)),"Giỏi","")</f>
        <v/>
      </c>
      <c r="S10" s="15" t="str">
        <f t="shared" ref="S10:S17" si="2">IF((AND(W10&lt;8,W10&gt;=7)),"Khá","")</f>
        <v>Khá</v>
      </c>
      <c r="T10" s="15" t="str">
        <f t="shared" ref="T10:T17" si="3">IF((AND(W10&lt;7,W10&gt;=6)),"Trung bình khá","")</f>
        <v/>
      </c>
      <c r="U10" s="15" t="str">
        <f t="shared" ref="U10:U17" si="4">IF((AND(W10&lt;6,W10&gt;=5)),"Trung bình","")</f>
        <v/>
      </c>
      <c r="V10" s="15" t="str">
        <f t="shared" ref="V10:V17" si="5">IF((AND(O10="",W10=0)),"",IF(W10&lt;5,"Yếu",""))</f>
        <v/>
      </c>
      <c r="W10" s="16">
        <f t="shared" ref="W10:W17" si="6">VALUE(O10)</f>
        <v>7.8</v>
      </c>
    </row>
    <row r="11" spans="1:23" x14ac:dyDescent="0.25">
      <c r="B11" s="8" t="s">
        <v>41</v>
      </c>
      <c r="C11" s="9" t="s">
        <v>42</v>
      </c>
      <c r="D11" s="10" t="s">
        <v>43</v>
      </c>
      <c r="E11" s="11" t="s">
        <v>33</v>
      </c>
      <c r="F11" s="12" t="s">
        <v>44</v>
      </c>
      <c r="G11" s="9" t="s">
        <v>45</v>
      </c>
      <c r="H11" s="9" t="s">
        <v>29</v>
      </c>
      <c r="I11" s="9" t="s">
        <v>21</v>
      </c>
      <c r="J11" s="9" t="s">
        <v>46</v>
      </c>
      <c r="K11" s="9" t="s">
        <v>47</v>
      </c>
      <c r="L11" s="9" t="s">
        <v>28</v>
      </c>
      <c r="M11" s="9" t="s">
        <v>48</v>
      </c>
      <c r="N11" s="9" t="s">
        <v>35</v>
      </c>
      <c r="O11" s="13" t="s">
        <v>49</v>
      </c>
      <c r="P11" s="14" t="s">
        <v>88</v>
      </c>
      <c r="Q11" s="15" t="str">
        <f t="shared" si="0"/>
        <v/>
      </c>
      <c r="R11" s="15" t="str">
        <f t="shared" si="1"/>
        <v>Giỏi</v>
      </c>
      <c r="S11" s="15" t="str">
        <f t="shared" si="2"/>
        <v/>
      </c>
      <c r="T11" s="15" t="str">
        <f t="shared" si="3"/>
        <v/>
      </c>
      <c r="U11" s="15" t="str">
        <f t="shared" si="4"/>
        <v/>
      </c>
      <c r="V11" s="15" t="str">
        <f t="shared" si="5"/>
        <v/>
      </c>
      <c r="W11" s="16">
        <f t="shared" si="6"/>
        <v>8.3000000000000007</v>
      </c>
    </row>
    <row r="12" spans="1:23" x14ac:dyDescent="0.25">
      <c r="B12" s="8" t="s">
        <v>50</v>
      </c>
      <c r="C12" s="9" t="s">
        <v>51</v>
      </c>
      <c r="D12" s="10" t="s">
        <v>18</v>
      </c>
      <c r="E12" s="11" t="s">
        <v>52</v>
      </c>
      <c r="F12" s="12" t="s">
        <v>53</v>
      </c>
      <c r="G12" s="9" t="s">
        <v>54</v>
      </c>
      <c r="H12" s="9" t="s">
        <v>23</v>
      </c>
      <c r="I12" s="9" t="s">
        <v>55</v>
      </c>
      <c r="J12" s="9" t="s">
        <v>23</v>
      </c>
      <c r="K12" s="9" t="s">
        <v>55</v>
      </c>
      <c r="L12" s="9" t="s">
        <v>46</v>
      </c>
      <c r="M12" s="9" t="s">
        <v>55</v>
      </c>
      <c r="N12" s="9" t="s">
        <v>24</v>
      </c>
      <c r="O12" s="13" t="s">
        <v>55</v>
      </c>
      <c r="P12" s="14" t="s">
        <v>90</v>
      </c>
      <c r="Q12" s="15" t="str">
        <f t="shared" si="0"/>
        <v>Xuất sắc</v>
      </c>
      <c r="R12" s="15" t="str">
        <f t="shared" si="1"/>
        <v/>
      </c>
      <c r="S12" s="15" t="str">
        <f t="shared" si="2"/>
        <v/>
      </c>
      <c r="T12" s="15" t="str">
        <f t="shared" si="3"/>
        <v/>
      </c>
      <c r="U12" s="15" t="str">
        <f t="shared" si="4"/>
        <v/>
      </c>
      <c r="V12" s="15" t="str">
        <f t="shared" si="5"/>
        <v/>
      </c>
      <c r="W12" s="16">
        <f t="shared" si="6"/>
        <v>9.1</v>
      </c>
    </row>
    <row r="13" spans="1:23" x14ac:dyDescent="0.25">
      <c r="B13" s="8" t="s">
        <v>56</v>
      </c>
      <c r="C13" s="9" t="s">
        <v>57</v>
      </c>
      <c r="D13" s="10" t="s">
        <v>58</v>
      </c>
      <c r="E13" s="11" t="s">
        <v>59</v>
      </c>
      <c r="F13" s="12" t="s">
        <v>60</v>
      </c>
      <c r="G13" s="9" t="s">
        <v>46</v>
      </c>
      <c r="H13" s="9" t="s">
        <v>29</v>
      </c>
      <c r="I13" s="9" t="s">
        <v>25</v>
      </c>
      <c r="J13" s="9" t="s">
        <v>46</v>
      </c>
      <c r="K13" s="9" t="s">
        <v>27</v>
      </c>
      <c r="L13" s="9" t="s">
        <v>46</v>
      </c>
      <c r="M13" s="9" t="s">
        <v>23</v>
      </c>
      <c r="N13" s="9" t="s">
        <v>29</v>
      </c>
      <c r="O13" s="13" t="s">
        <v>27</v>
      </c>
      <c r="P13" s="14" t="s">
        <v>88</v>
      </c>
      <c r="Q13" s="15" t="str">
        <f t="shared" si="0"/>
        <v/>
      </c>
      <c r="R13" s="15" t="str">
        <f t="shared" si="1"/>
        <v>Giỏi</v>
      </c>
      <c r="S13" s="15" t="str">
        <f t="shared" si="2"/>
        <v/>
      </c>
      <c r="T13" s="15" t="str">
        <f t="shared" si="3"/>
        <v/>
      </c>
      <c r="U13" s="15" t="str">
        <f t="shared" si="4"/>
        <v/>
      </c>
      <c r="V13" s="15" t="str">
        <f t="shared" si="5"/>
        <v/>
      </c>
      <c r="W13" s="16">
        <f t="shared" si="6"/>
        <v>8.9</v>
      </c>
    </row>
    <row r="14" spans="1:23" x14ac:dyDescent="0.25">
      <c r="B14" s="8" t="s">
        <v>61</v>
      </c>
      <c r="C14" s="9" t="s">
        <v>62</v>
      </c>
      <c r="D14" s="10" t="s">
        <v>63</v>
      </c>
      <c r="E14" s="11" t="s">
        <v>64</v>
      </c>
      <c r="F14" s="12" t="s">
        <v>65</v>
      </c>
      <c r="G14" s="9" t="s">
        <v>66</v>
      </c>
      <c r="H14" s="9" t="s">
        <v>67</v>
      </c>
      <c r="I14" s="9" t="s">
        <v>22</v>
      </c>
      <c r="J14" s="9" t="s">
        <v>68</v>
      </c>
      <c r="K14" s="9" t="s">
        <v>22</v>
      </c>
      <c r="L14" s="9" t="s">
        <v>38</v>
      </c>
      <c r="M14" s="9" t="s">
        <v>39</v>
      </c>
      <c r="N14" s="9" t="s">
        <v>35</v>
      </c>
      <c r="O14" s="13" t="s">
        <v>47</v>
      </c>
      <c r="P14" s="14" t="s">
        <v>89</v>
      </c>
      <c r="Q14" s="15" t="str">
        <f t="shared" si="0"/>
        <v/>
      </c>
      <c r="R14" s="15" t="str">
        <f t="shared" si="1"/>
        <v/>
      </c>
      <c r="S14" s="15" t="str">
        <f t="shared" si="2"/>
        <v>Khá</v>
      </c>
      <c r="T14" s="15" t="str">
        <f t="shared" si="3"/>
        <v/>
      </c>
      <c r="U14" s="15" t="str">
        <f t="shared" si="4"/>
        <v/>
      </c>
      <c r="V14" s="15" t="str">
        <f t="shared" si="5"/>
        <v/>
      </c>
      <c r="W14" s="16">
        <f t="shared" si="6"/>
        <v>7.6</v>
      </c>
    </row>
    <row r="15" spans="1:23" x14ac:dyDescent="0.25">
      <c r="B15" s="8" t="s">
        <v>69</v>
      </c>
      <c r="C15" s="9" t="s">
        <v>70</v>
      </c>
      <c r="D15" s="10" t="s">
        <v>71</v>
      </c>
      <c r="E15" s="11" t="s">
        <v>72</v>
      </c>
      <c r="F15" s="12" t="s">
        <v>73</v>
      </c>
      <c r="G15" s="9" t="s">
        <v>74</v>
      </c>
      <c r="H15" s="9" t="s">
        <v>74</v>
      </c>
      <c r="I15" s="9" t="s">
        <v>74</v>
      </c>
      <c r="J15" s="9" t="s">
        <v>74</v>
      </c>
      <c r="K15" s="9" t="s">
        <v>74</v>
      </c>
      <c r="L15" s="9" t="s">
        <v>74</v>
      </c>
      <c r="M15" s="9" t="s">
        <v>74</v>
      </c>
      <c r="N15" s="9" t="s">
        <v>74</v>
      </c>
      <c r="O15" s="13" t="s">
        <v>74</v>
      </c>
      <c r="P15" s="14" t="s">
        <v>91</v>
      </c>
      <c r="Q15" s="15" t="str">
        <f t="shared" si="0"/>
        <v/>
      </c>
      <c r="R15" s="15" t="str">
        <f t="shared" si="1"/>
        <v/>
      </c>
      <c r="S15" s="15" t="str">
        <f t="shared" si="2"/>
        <v/>
      </c>
      <c r="T15" s="15" t="str">
        <f t="shared" si="3"/>
        <v/>
      </c>
      <c r="U15" s="15" t="str">
        <f t="shared" si="4"/>
        <v/>
      </c>
      <c r="V15" s="15" t="str">
        <f t="shared" si="5"/>
        <v>Yếu</v>
      </c>
      <c r="W15" s="16">
        <f t="shared" si="6"/>
        <v>0</v>
      </c>
    </row>
    <row r="16" spans="1:23" x14ac:dyDescent="0.25">
      <c r="B16" s="8" t="s">
        <v>75</v>
      </c>
      <c r="C16" s="9" t="s">
        <v>76</v>
      </c>
      <c r="D16" s="10" t="s">
        <v>77</v>
      </c>
      <c r="E16" s="11" t="s">
        <v>78</v>
      </c>
      <c r="F16" s="12" t="s">
        <v>79</v>
      </c>
      <c r="G16" s="9" t="s">
        <v>46</v>
      </c>
      <c r="H16" s="9" t="s">
        <v>29</v>
      </c>
      <c r="I16" s="9" t="s">
        <v>68</v>
      </c>
      <c r="J16" s="9" t="s">
        <v>80</v>
      </c>
      <c r="K16" s="9" t="s">
        <v>55</v>
      </c>
      <c r="L16" s="9" t="s">
        <v>81</v>
      </c>
      <c r="M16" s="9" t="s">
        <v>54</v>
      </c>
      <c r="N16" s="9" t="s">
        <v>38</v>
      </c>
      <c r="O16" s="13" t="s">
        <v>24</v>
      </c>
      <c r="P16" s="14" t="s">
        <v>88</v>
      </c>
      <c r="Q16" s="15" t="str">
        <f t="shared" si="0"/>
        <v/>
      </c>
      <c r="R16" s="15" t="str">
        <f t="shared" si="1"/>
        <v>Giỏi</v>
      </c>
      <c r="S16" s="15" t="str">
        <f t="shared" si="2"/>
        <v/>
      </c>
      <c r="T16" s="15" t="str">
        <f t="shared" si="3"/>
        <v/>
      </c>
      <c r="U16" s="15" t="str">
        <f t="shared" si="4"/>
        <v/>
      </c>
      <c r="V16" s="15" t="str">
        <f t="shared" si="5"/>
        <v/>
      </c>
      <c r="W16" s="16">
        <f t="shared" si="6"/>
        <v>8.4</v>
      </c>
    </row>
    <row r="17" spans="2:23" x14ac:dyDescent="0.25">
      <c r="B17" s="8" t="s">
        <v>82</v>
      </c>
      <c r="C17" s="9" t="s">
        <v>83</v>
      </c>
      <c r="D17" s="10" t="s">
        <v>84</v>
      </c>
      <c r="E17" s="11" t="s">
        <v>85</v>
      </c>
      <c r="F17" s="12" t="s">
        <v>86</v>
      </c>
      <c r="G17" s="9" t="s">
        <v>68</v>
      </c>
      <c r="H17" s="9" t="s">
        <v>68</v>
      </c>
      <c r="I17" s="9" t="s">
        <v>38</v>
      </c>
      <c r="J17" s="9" t="s">
        <v>55</v>
      </c>
      <c r="K17" s="9" t="s">
        <v>28</v>
      </c>
      <c r="L17" s="9" t="s">
        <v>87</v>
      </c>
      <c r="M17" s="9" t="s">
        <v>27</v>
      </c>
      <c r="N17" s="9" t="s">
        <v>37</v>
      </c>
      <c r="O17" s="13" t="s">
        <v>48</v>
      </c>
      <c r="P17" s="14" t="s">
        <v>88</v>
      </c>
      <c r="Q17" s="15" t="str">
        <f t="shared" si="0"/>
        <v/>
      </c>
      <c r="R17" s="15" t="str">
        <f t="shared" si="1"/>
        <v>Giỏi</v>
      </c>
      <c r="S17" s="15" t="str">
        <f t="shared" si="2"/>
        <v/>
      </c>
      <c r="T17" s="15" t="str">
        <f t="shared" si="3"/>
        <v/>
      </c>
      <c r="U17" s="15" t="str">
        <f t="shared" si="4"/>
        <v/>
      </c>
      <c r="V17" s="15" t="str">
        <f t="shared" si="5"/>
        <v/>
      </c>
      <c r="W17" s="16">
        <f t="shared" si="6"/>
        <v>8</v>
      </c>
    </row>
    <row r="18" spans="2:23" x14ac:dyDescent="0.25">
      <c r="B18" s="17"/>
      <c r="C18" s="18"/>
      <c r="D18" s="19"/>
      <c r="E18" s="19"/>
      <c r="F18" s="18"/>
      <c r="G18" s="18"/>
      <c r="H18" s="18"/>
      <c r="I18" s="18"/>
      <c r="J18" s="18"/>
      <c r="K18" s="18"/>
      <c r="L18" s="18"/>
      <c r="M18" s="18"/>
      <c r="N18" s="18"/>
      <c r="O18" s="20"/>
      <c r="P18" s="21"/>
      <c r="Q18" s="22"/>
      <c r="R18" s="22"/>
      <c r="S18" s="22"/>
      <c r="T18" s="22"/>
      <c r="U18" s="22"/>
      <c r="V18" s="22"/>
    </row>
  </sheetData>
  <mergeCells count="3">
    <mergeCell ref="A5:P5"/>
    <mergeCell ref="A6:P6"/>
    <mergeCell ref="D8:E8"/>
  </mergeCells>
  <pageMargins left="0.23622047244094491" right="0.15748031496062992" top="0.27559055118110237" bottom="0.2755905511811023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TBN21BAP</vt:lpstr>
      <vt:lpstr>TBN21BAP!Print_Titles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2023-02-10T07:13:14Z</dcterms:created>
  <dcterms:modified xsi:type="dcterms:W3CDTF">2023-02-10T07:13:34Z</dcterms:modified>
</cp:coreProperties>
</file>