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2. HKII 21-22\"/>
    </mc:Choice>
  </mc:AlternateContent>
  <bookViews>
    <workbookView xWindow="0" yWindow="0" windowWidth="20490" windowHeight="7665"/>
  </bookViews>
  <sheets>
    <sheet name="TPL21BTS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TPL21BTS!$8:$8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W21" i="1" s="1"/>
  <c r="X20" i="1"/>
  <c r="W20" i="1" s="1"/>
  <c r="X19" i="1"/>
  <c r="W19" i="1" s="1"/>
  <c r="X18" i="1"/>
  <c r="W18" i="1" s="1"/>
  <c r="X17" i="1"/>
  <c r="W17" i="1" s="1"/>
  <c r="X16" i="1"/>
  <c r="W16" i="1" s="1"/>
  <c r="X15" i="1"/>
  <c r="W15" i="1" s="1"/>
  <c r="X14" i="1"/>
  <c r="W14" i="1" s="1"/>
  <c r="X13" i="1"/>
  <c r="W13" i="1" s="1"/>
  <c r="X12" i="1"/>
  <c r="W12" i="1" s="1"/>
  <c r="X11" i="1"/>
  <c r="W11" i="1" s="1"/>
  <c r="X10" i="1"/>
  <c r="T10" i="1" s="1"/>
  <c r="X9" i="1"/>
  <c r="T9" i="1" s="1"/>
  <c r="T15" i="1" l="1"/>
  <c r="T16" i="1"/>
  <c r="T19" i="1"/>
  <c r="T20" i="1"/>
  <c r="U13" i="1"/>
  <c r="U14" i="1"/>
  <c r="U16" i="1"/>
  <c r="U17" i="1"/>
  <c r="U18" i="1"/>
  <c r="U21" i="1"/>
  <c r="T11" i="1"/>
  <c r="T12" i="1"/>
  <c r="T13" i="1"/>
  <c r="T14" i="1"/>
  <c r="T17" i="1"/>
  <c r="T18" i="1"/>
  <c r="T21" i="1"/>
  <c r="U9" i="1"/>
  <c r="U15" i="1"/>
  <c r="U19" i="1"/>
  <c r="U20" i="1"/>
  <c r="R9" i="1"/>
  <c r="V9" i="1"/>
  <c r="R10" i="1"/>
  <c r="V10" i="1"/>
  <c r="R11" i="1"/>
  <c r="V11" i="1"/>
  <c r="R12" i="1"/>
  <c r="V12" i="1"/>
  <c r="R13" i="1"/>
  <c r="V13" i="1"/>
  <c r="R14" i="1"/>
  <c r="V14" i="1"/>
  <c r="R15" i="1"/>
  <c r="V15" i="1"/>
  <c r="R16" i="1"/>
  <c r="V16" i="1"/>
  <c r="R17" i="1"/>
  <c r="V17" i="1"/>
  <c r="R18" i="1"/>
  <c r="V18" i="1"/>
  <c r="R19" i="1"/>
  <c r="V19" i="1"/>
  <c r="R20" i="1"/>
  <c r="V20" i="1"/>
  <c r="R21" i="1"/>
  <c r="V21" i="1"/>
  <c r="U10" i="1"/>
  <c r="U11" i="1"/>
  <c r="U12" i="1"/>
  <c r="S9" i="1"/>
  <c r="W9" i="1"/>
  <c r="S10" i="1"/>
  <c r="W10" i="1"/>
  <c r="S11" i="1"/>
  <c r="S12" i="1"/>
  <c r="S13" i="1"/>
  <c r="S14" i="1"/>
  <c r="S15" i="1"/>
  <c r="S16" i="1"/>
  <c r="S17" i="1"/>
  <c r="S18" i="1"/>
  <c r="S19" i="1"/>
  <c r="S20" i="1"/>
  <c r="S21" i="1"/>
</calcChain>
</file>

<file path=xl/sharedStrings.xml><?xml version="1.0" encoding="utf-8"?>
<sst xmlns="http://schemas.openxmlformats.org/spreadsheetml/2006/main" count="226" uniqueCount="111">
  <si>
    <t>BẢNG ĐIỂM TỔNG HỢP LỚP TPL21BTS</t>
  </si>
  <si>
    <t xml:space="preserve"> HỌC KỲ II NĂM HỌC 2021-2022</t>
  </si>
  <si>
    <t>STT</t>
  </si>
  <si>
    <t>MSHS</t>
  </si>
  <si>
    <t>Họ và tên</t>
  </si>
  <si>
    <t>Ngày sinh</t>
  </si>
  <si>
    <t>Giáo dục thể chất(1)</t>
  </si>
  <si>
    <t>Giáo dục Chính trị(2)</t>
  </si>
  <si>
    <t>Kỹ năng giao tiếp(2)</t>
  </si>
  <si>
    <t>Luật Hôn nhân và Gia đình(2)</t>
  </si>
  <si>
    <t>Hòa giải tuyên truyền pháp luật(2)</t>
  </si>
  <si>
    <t>Pháp luật(1)</t>
  </si>
  <si>
    <t>Pháp luật về thanh tra, khiếu nại, tố cáo(2)</t>
  </si>
  <si>
    <t>Nghiệp vụ ĐK và QL hộ tịch(2)</t>
  </si>
  <si>
    <t>Luật Thương mại(2)</t>
  </si>
  <si>
    <t>Điểm TB</t>
  </si>
  <si>
    <t>Xếp loại</t>
  </si>
  <si>
    <t>1</t>
  </si>
  <si>
    <t>21BTPL0359</t>
  </si>
  <si>
    <t>Lê Lộc</t>
  </si>
  <si>
    <t>Duy</t>
  </si>
  <si>
    <t>19/05/1986</t>
  </si>
  <si>
    <t>9.4</t>
  </si>
  <si>
    <t>9.3</t>
  </si>
  <si>
    <t>9.1</t>
  </si>
  <si>
    <t>8.8</t>
  </si>
  <si>
    <t>8.4</t>
  </si>
  <si>
    <t>9.6</t>
  </si>
  <si>
    <t>9.7</t>
  </si>
  <si>
    <t>8.0</t>
  </si>
  <si>
    <t>9.0</t>
  </si>
  <si>
    <t>2</t>
  </si>
  <si>
    <t>21BTPL0360</t>
  </si>
  <si>
    <t>Khưu Thị Bích</t>
  </si>
  <si>
    <t>Đào</t>
  </si>
  <si>
    <t>02/07/2000</t>
  </si>
  <si>
    <t>8.7</t>
  </si>
  <si>
    <t>8.6</t>
  </si>
  <si>
    <t>9.8</t>
  </si>
  <si>
    <t>8.5</t>
  </si>
  <si>
    <t>3</t>
  </si>
  <si>
    <t>21BTPL0367</t>
  </si>
  <si>
    <t>Trần Thị Ngọc</t>
  </si>
  <si>
    <t>Mai</t>
  </si>
  <si>
    <t>19/04/2003</t>
  </si>
  <si>
    <t>6.0</t>
  </si>
  <si>
    <t>8.2</t>
  </si>
  <si>
    <t>4</t>
  </si>
  <si>
    <t>21BTPL0368</t>
  </si>
  <si>
    <t>Quách Văn</t>
  </si>
  <si>
    <t>Măng</t>
  </si>
  <si>
    <t>/  /1991</t>
  </si>
  <si>
    <t>10.0</t>
  </si>
  <si>
    <t>9.2</t>
  </si>
  <si>
    <t>9.9</t>
  </si>
  <si>
    <t>5</t>
  </si>
  <si>
    <t>21BTPL0369</t>
  </si>
  <si>
    <t>Lê Trung</t>
  </si>
  <si>
    <t>Nam</t>
  </si>
  <si>
    <t>04/08/1980</t>
  </si>
  <si>
    <t>8.9</t>
  </si>
  <si>
    <t>6</t>
  </si>
  <si>
    <t>21BTPL0371</t>
  </si>
  <si>
    <t>Phan Thị Mỹ</t>
  </si>
  <si>
    <t>Phương</t>
  </si>
  <si>
    <t>23/10/2002</t>
  </si>
  <si>
    <t>7</t>
  </si>
  <si>
    <t>21BTPL0375</t>
  </si>
  <si>
    <t>Nguyễn Thị Lệ</t>
  </si>
  <si>
    <t>Thu</t>
  </si>
  <si>
    <t>12/08/1988</t>
  </si>
  <si>
    <t>9.5</t>
  </si>
  <si>
    <t>8</t>
  </si>
  <si>
    <t>9</t>
  </si>
  <si>
    <t>21BTPL0379</t>
  </si>
  <si>
    <t>Lê Phước</t>
  </si>
  <si>
    <t>Trung</t>
  </si>
  <si>
    <t>15/10/1984</t>
  </si>
  <si>
    <t>8.1</t>
  </si>
  <si>
    <t>10</t>
  </si>
  <si>
    <t>21BTPL0380</t>
  </si>
  <si>
    <t>Lê Văn</t>
  </si>
  <si>
    <t>Tuấn</t>
  </si>
  <si>
    <t>24/04/1986</t>
  </si>
  <si>
    <t>11</t>
  </si>
  <si>
    <t>21BTPL0575</t>
  </si>
  <si>
    <t>Đặng Thị</t>
  </si>
  <si>
    <t>Út</t>
  </si>
  <si>
    <t>19/09/1988</t>
  </si>
  <si>
    <t>8.3</t>
  </si>
  <si>
    <t>12</t>
  </si>
  <si>
    <t>7.9</t>
  </si>
  <si>
    <t>13</t>
  </si>
  <si>
    <t>21BTPL0582</t>
  </si>
  <si>
    <t>Võ Thị</t>
  </si>
  <si>
    <t>Duyên</t>
  </si>
  <si>
    <t>29/07/1997</t>
  </si>
  <si>
    <t>21BTPL0587</t>
  </si>
  <si>
    <t>Nguyễn Văn</t>
  </si>
  <si>
    <t>Điền</t>
  </si>
  <si>
    <t>07/03/1988</t>
  </si>
  <si>
    <t>7.8</t>
  </si>
  <si>
    <t>21BTPL0588</t>
  </si>
  <si>
    <t>Nguyễn Thanh</t>
  </si>
  <si>
    <t>Hải</t>
  </si>
  <si>
    <t>01/01/1968</t>
  </si>
  <si>
    <t>7.6</t>
  </si>
  <si>
    <t>7.5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</si>
  <si>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>Môn học</t>
    </r>
    <r>
      <rPr>
        <b/>
        <i/>
        <sz val="12"/>
        <rFont val="Times New Roman"/>
        <family val="1"/>
        <charset val="163"/>
      </rPr>
      <t xml:space="preserve"> 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</si>
  <si>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Xuất sắc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</si>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</sst>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  <charset val="163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49" fontId="0" fillId="0" borderId="0" xfId="0" applyNumberForma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38100</xdr:rowOff>
    </xdr:from>
    <xdr:to>
      <xdr:col>16</xdr:col>
      <xdr:colOff>628650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90950" y="38100"/>
          <a:ext cx="2990850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161925</xdr:colOff>
      <xdr:row>23</xdr:row>
      <xdr:rowOff>19050</xdr:rowOff>
    </xdr:from>
    <xdr:to>
      <xdr:col>24</xdr:col>
      <xdr:colOff>9525</xdr:colOff>
      <xdr:row>29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162425" y="8239125"/>
          <a:ext cx="30003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  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08 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19050</xdr:rowOff>
    </xdr:from>
    <xdr:to>
      <xdr:col>3</xdr:col>
      <xdr:colOff>1066800</xdr:colOff>
      <xdr:row>29</xdr:row>
      <xdr:rowOff>38100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8239125"/>
          <a:ext cx="2362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28575</xdr:colOff>
      <xdr:row>4</xdr:row>
      <xdr:rowOff>133350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19450" cy="90487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3" y="3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2.%20T&#7892;NG%20H&#7906;P%20&#272;I&#7874;M%20HKII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0B"/>
      <sheetName val="TCN20B"/>
      <sheetName val="TTS20B"/>
      <sheetName val="TTV20B"/>
      <sheetName val="TBV21B1"/>
      <sheetName val="TBV21B2"/>
      <sheetName val="TCN21B"/>
      <sheetName val="TKD21B1 (X)"/>
      <sheetName val="TKD21B2"/>
      <sheetName val="TML21B1"/>
      <sheetName val="TML21B2"/>
      <sheetName val="TMT21B"/>
      <sheetName val="TNH21B (X)"/>
      <sheetName val="TTV21B1"/>
      <sheetName val="TTV21B2"/>
      <sheetName val="TTV21B3"/>
      <sheetName val="TXD21B"/>
      <sheetName val="TĐC21B"/>
      <sheetName val="TBN20BAP"/>
      <sheetName val="TBV20BAP"/>
      <sheetName val="TBN21BAP (X)"/>
      <sheetName val="TKD20B1CP"/>
      <sheetName val="TKD20B2CP"/>
      <sheetName val="TTT20BCP"/>
      <sheetName val="TBV20BTMT"/>
      <sheetName val="TCN20BTMT"/>
      <sheetName val="TPL20BVN"/>
      <sheetName val="TPL21BTS"/>
      <sheetName val="TBV20B1LX"/>
      <sheetName val="TBV20B2LX"/>
      <sheetName val="TCN20BLX"/>
      <sheetName val="TKD20B1LX"/>
      <sheetName val="TKD20B2LX"/>
      <sheetName val="TKD20B3LX"/>
      <sheetName val="TTV20B1LX"/>
      <sheetName val="TTV20B2LX"/>
      <sheetName val="TTV20B3LX"/>
      <sheetName val="TBV21B1LX(X)"/>
      <sheetName val="TBV21B2LX(X)"/>
      <sheetName val="TKD21B1LX(X)"/>
      <sheetName val="TKD21B2LX(X)"/>
      <sheetName val="TKD21B3LX(X)"/>
      <sheetName val="TTT21BLX(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5:X23"/>
  <sheetViews>
    <sheetView tabSelected="1" workbookViewId="0">
      <selection activeCell="AB7" sqref="AB7"/>
    </sheetView>
  </sheetViews>
  <sheetFormatPr defaultRowHeight="15.75" x14ac:dyDescent="0.25"/>
  <cols>
    <col min="1" max="1" width="1.75" style="2" customWidth="1"/>
    <col min="2" max="2" width="4.5" style="2" customWidth="1"/>
    <col min="3" max="3" width="10.75" style="2" bestFit="1" customWidth="1"/>
    <col min="4" max="4" width="17.625" style="2" customWidth="1"/>
    <col min="5" max="5" width="7.25" style="2" customWidth="1"/>
    <col min="6" max="6" width="10.625" style="21" customWidth="1"/>
    <col min="7" max="15" width="2.75" style="2" customWidth="1"/>
    <col min="16" max="16" width="3.5" style="2" customWidth="1"/>
    <col min="17" max="17" width="13.125" style="2" customWidth="1"/>
    <col min="18" max="23" width="4.625" style="2" hidden="1" customWidth="1"/>
    <col min="24" max="24" width="9" style="2" hidden="1" customWidth="1"/>
    <col min="25" max="16384" width="9" style="2"/>
  </cols>
  <sheetData>
    <row r="5" spans="1:24" ht="26.25" customHeight="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4" ht="18.75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4" ht="188.25" customHeight="1" x14ac:dyDescent="0.25">
      <c r="B8" s="3" t="s">
        <v>2</v>
      </c>
      <c r="C8" s="3" t="s">
        <v>3</v>
      </c>
      <c r="D8" s="4" t="s">
        <v>4</v>
      </c>
      <c r="E8" s="5"/>
      <c r="F8" s="3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7" t="s">
        <v>12</v>
      </c>
      <c r="N8" s="6" t="s">
        <v>13</v>
      </c>
      <c r="O8" s="8" t="s">
        <v>14</v>
      </c>
      <c r="P8" s="9" t="s">
        <v>15</v>
      </c>
      <c r="Q8" s="10" t="s">
        <v>16</v>
      </c>
    </row>
    <row r="9" spans="1:24" s="11" customFormat="1" ht="20.25" customHeight="1" x14ac:dyDescent="0.25">
      <c r="B9" s="12" t="s">
        <v>17</v>
      </c>
      <c r="C9" s="13" t="s">
        <v>18</v>
      </c>
      <c r="D9" s="14" t="s">
        <v>19</v>
      </c>
      <c r="E9" s="15" t="s">
        <v>20</v>
      </c>
      <c r="F9" s="16" t="s">
        <v>21</v>
      </c>
      <c r="G9" s="16" t="s">
        <v>22</v>
      </c>
      <c r="H9" s="16" t="s">
        <v>23</v>
      </c>
      <c r="I9" s="16" t="s">
        <v>24</v>
      </c>
      <c r="J9" s="16" t="s">
        <v>25</v>
      </c>
      <c r="K9" s="16" t="s">
        <v>26</v>
      </c>
      <c r="L9" s="16" t="s">
        <v>27</v>
      </c>
      <c r="M9" s="16" t="s">
        <v>28</v>
      </c>
      <c r="N9" s="16" t="s">
        <v>24</v>
      </c>
      <c r="O9" s="16" t="s">
        <v>29</v>
      </c>
      <c r="P9" s="17" t="s">
        <v>30</v>
      </c>
      <c r="Q9" s="18" t="s">
        <v>109</v>
      </c>
      <c r="R9" s="19" t="str">
        <f>IF(AND(X9&gt;=9),"Xuất sắc","")</f>
        <v>Xuất sắc</v>
      </c>
      <c r="S9" s="19" t="str">
        <f>IF((AND(X9&lt;9,X9&gt;=8)),"Giỏi","")</f>
        <v/>
      </c>
      <c r="T9" s="19" t="str">
        <f>IF((AND(X9&lt;8,X9&gt;=7)),"Khá","")</f>
        <v/>
      </c>
      <c r="U9" s="19" t="str">
        <f>IF((AND(X9&lt;7,X9&gt;=6)),"Trung bình khá","")</f>
        <v/>
      </c>
      <c r="V9" s="19" t="str">
        <f>IF((AND(X9&lt;6,X9&gt;=5)),"Trung bình","")</f>
        <v/>
      </c>
      <c r="W9" s="19" t="str">
        <f>IF((AND(P9="",X9=0)),"",IF(X9&lt;5,"Yếu",""))</f>
        <v/>
      </c>
      <c r="X9" s="20">
        <f>VALUE(P9)</f>
        <v>9</v>
      </c>
    </row>
    <row r="10" spans="1:24" s="11" customFormat="1" ht="20.25" customHeight="1" x14ac:dyDescent="0.25">
      <c r="B10" s="12" t="s">
        <v>31</v>
      </c>
      <c r="C10" s="16" t="s">
        <v>32</v>
      </c>
      <c r="D10" s="14" t="s">
        <v>33</v>
      </c>
      <c r="E10" s="15" t="s">
        <v>34</v>
      </c>
      <c r="F10" s="16" t="s">
        <v>35</v>
      </c>
      <c r="G10" s="16" t="s">
        <v>26</v>
      </c>
      <c r="H10" s="16" t="s">
        <v>36</v>
      </c>
      <c r="I10" s="16" t="s">
        <v>25</v>
      </c>
      <c r="J10" s="16" t="s">
        <v>37</v>
      </c>
      <c r="K10" s="16" t="s">
        <v>26</v>
      </c>
      <c r="L10" s="16" t="s">
        <v>27</v>
      </c>
      <c r="M10" s="16" t="s">
        <v>38</v>
      </c>
      <c r="N10" s="16" t="s">
        <v>27</v>
      </c>
      <c r="O10" s="16" t="s">
        <v>39</v>
      </c>
      <c r="P10" s="17" t="s">
        <v>30</v>
      </c>
      <c r="Q10" s="18" t="s">
        <v>109</v>
      </c>
      <c r="R10" s="19" t="str">
        <f t="shared" ref="R10:R21" si="0">IF(AND(X10&gt;=9),"Xuất sắc","")</f>
        <v>Xuất sắc</v>
      </c>
      <c r="S10" s="19" t="str">
        <f t="shared" ref="S10:S21" si="1">IF((AND(X10&lt;9,X10&gt;=8)),"Giỏi","")</f>
        <v/>
      </c>
      <c r="T10" s="19" t="str">
        <f t="shared" ref="T10:T21" si="2">IF((AND(X10&lt;8,X10&gt;=7)),"Khá","")</f>
        <v/>
      </c>
      <c r="U10" s="19" t="str">
        <f t="shared" ref="U10:U21" si="3">IF((AND(X10&lt;7,X10&gt;=6)),"Trung bình khá","")</f>
        <v/>
      </c>
      <c r="V10" s="19" t="str">
        <f t="shared" ref="V10:V21" si="4">IF((AND(X10&lt;6,X10&gt;=5)),"Trung bình","")</f>
        <v/>
      </c>
      <c r="W10" s="19" t="str">
        <f t="shared" ref="W10:W21" si="5">IF((AND(P10="",X10=0)),"",IF(X10&lt;5,"Yếu",""))</f>
        <v/>
      </c>
      <c r="X10" s="20">
        <f t="shared" ref="X10:X21" si="6">VALUE(P10)</f>
        <v>9</v>
      </c>
    </row>
    <row r="11" spans="1:24" s="11" customFormat="1" ht="20.25" customHeight="1" x14ac:dyDescent="0.25">
      <c r="B11" s="12" t="s">
        <v>40</v>
      </c>
      <c r="C11" s="16" t="s">
        <v>41</v>
      </c>
      <c r="D11" s="14" t="s">
        <v>42</v>
      </c>
      <c r="E11" s="15" t="s">
        <v>43</v>
      </c>
      <c r="F11" s="16" t="s">
        <v>44</v>
      </c>
      <c r="G11" s="16" t="s">
        <v>45</v>
      </c>
      <c r="H11" s="16" t="s">
        <v>22</v>
      </c>
      <c r="I11" s="16" t="s">
        <v>30</v>
      </c>
      <c r="J11" s="16" t="s">
        <v>37</v>
      </c>
      <c r="K11" s="16" t="s">
        <v>26</v>
      </c>
      <c r="L11" s="16" t="s">
        <v>27</v>
      </c>
      <c r="M11" s="16" t="s">
        <v>28</v>
      </c>
      <c r="N11" s="16" t="s">
        <v>27</v>
      </c>
      <c r="O11" s="16" t="s">
        <v>46</v>
      </c>
      <c r="P11" s="17" t="s">
        <v>30</v>
      </c>
      <c r="Q11" s="18" t="s">
        <v>109</v>
      </c>
      <c r="R11" s="19" t="str">
        <f t="shared" si="0"/>
        <v>Xuất sắc</v>
      </c>
      <c r="S11" s="19" t="str">
        <f t="shared" si="1"/>
        <v/>
      </c>
      <c r="T11" s="19" t="str">
        <f t="shared" si="2"/>
        <v/>
      </c>
      <c r="U11" s="19" t="str">
        <f t="shared" si="3"/>
        <v/>
      </c>
      <c r="V11" s="19" t="str">
        <f t="shared" si="4"/>
        <v/>
      </c>
      <c r="W11" s="19" t="str">
        <f t="shared" si="5"/>
        <v/>
      </c>
      <c r="X11" s="20">
        <f t="shared" si="6"/>
        <v>9</v>
      </c>
    </row>
    <row r="12" spans="1:24" s="11" customFormat="1" ht="20.25" customHeight="1" x14ac:dyDescent="0.25">
      <c r="B12" s="12" t="s">
        <v>47</v>
      </c>
      <c r="C12" s="16" t="s">
        <v>48</v>
      </c>
      <c r="D12" s="14" t="s">
        <v>49</v>
      </c>
      <c r="E12" s="15" t="s">
        <v>50</v>
      </c>
      <c r="F12" s="16" t="s">
        <v>51</v>
      </c>
      <c r="G12" s="16" t="s">
        <v>52</v>
      </c>
      <c r="H12" s="16" t="s">
        <v>28</v>
      </c>
      <c r="I12" s="16" t="s">
        <v>24</v>
      </c>
      <c r="J12" s="16" t="s">
        <v>53</v>
      </c>
      <c r="K12" s="16" t="s">
        <v>30</v>
      </c>
      <c r="L12" s="16" t="s">
        <v>27</v>
      </c>
      <c r="M12" s="16" t="s">
        <v>54</v>
      </c>
      <c r="N12" s="16" t="s">
        <v>23</v>
      </c>
      <c r="O12" s="16" t="s">
        <v>36</v>
      </c>
      <c r="P12" s="17" t="s">
        <v>23</v>
      </c>
      <c r="Q12" s="18" t="s">
        <v>109</v>
      </c>
      <c r="R12" s="19" t="str">
        <f t="shared" si="0"/>
        <v>Xuất sắc</v>
      </c>
      <c r="S12" s="19" t="str">
        <f t="shared" si="1"/>
        <v/>
      </c>
      <c r="T12" s="19" t="str">
        <f t="shared" si="2"/>
        <v/>
      </c>
      <c r="U12" s="19" t="str">
        <f t="shared" si="3"/>
        <v/>
      </c>
      <c r="V12" s="19" t="str">
        <f t="shared" si="4"/>
        <v/>
      </c>
      <c r="W12" s="19" t="str">
        <f t="shared" si="5"/>
        <v/>
      </c>
      <c r="X12" s="20">
        <f t="shared" si="6"/>
        <v>9.3000000000000007</v>
      </c>
    </row>
    <row r="13" spans="1:24" s="11" customFormat="1" ht="20.25" customHeight="1" x14ac:dyDescent="0.25">
      <c r="B13" s="12" t="s">
        <v>55</v>
      </c>
      <c r="C13" s="16" t="s">
        <v>56</v>
      </c>
      <c r="D13" s="14" t="s">
        <v>57</v>
      </c>
      <c r="E13" s="15" t="s">
        <v>58</v>
      </c>
      <c r="F13" s="16" t="s">
        <v>59</v>
      </c>
      <c r="G13" s="16" t="s">
        <v>52</v>
      </c>
      <c r="H13" s="16" t="s">
        <v>24</v>
      </c>
      <c r="I13" s="16" t="s">
        <v>24</v>
      </c>
      <c r="J13" s="16" t="s">
        <v>22</v>
      </c>
      <c r="K13" s="16" t="s">
        <v>30</v>
      </c>
      <c r="L13" s="16" t="s">
        <v>27</v>
      </c>
      <c r="M13" s="16" t="s">
        <v>28</v>
      </c>
      <c r="N13" s="16" t="s">
        <v>28</v>
      </c>
      <c r="O13" s="16" t="s">
        <v>60</v>
      </c>
      <c r="P13" s="17" t="s">
        <v>23</v>
      </c>
      <c r="Q13" s="18" t="s">
        <v>109</v>
      </c>
      <c r="R13" s="19" t="str">
        <f t="shared" si="0"/>
        <v>Xuất sắc</v>
      </c>
      <c r="S13" s="19" t="str">
        <f t="shared" si="1"/>
        <v/>
      </c>
      <c r="T13" s="19" t="str">
        <f t="shared" si="2"/>
        <v/>
      </c>
      <c r="U13" s="19" t="str">
        <f t="shared" si="3"/>
        <v/>
      </c>
      <c r="V13" s="19" t="str">
        <f t="shared" si="4"/>
        <v/>
      </c>
      <c r="W13" s="19" t="str">
        <f t="shared" si="5"/>
        <v/>
      </c>
      <c r="X13" s="20">
        <f t="shared" si="6"/>
        <v>9.3000000000000007</v>
      </c>
    </row>
    <row r="14" spans="1:24" s="11" customFormat="1" ht="20.25" customHeight="1" x14ac:dyDescent="0.25">
      <c r="B14" s="12" t="s">
        <v>61</v>
      </c>
      <c r="C14" s="16" t="s">
        <v>62</v>
      </c>
      <c r="D14" s="14" t="s">
        <v>63</v>
      </c>
      <c r="E14" s="15" t="s">
        <v>64</v>
      </c>
      <c r="F14" s="16" t="s">
        <v>65</v>
      </c>
      <c r="G14" s="16" t="s">
        <v>52</v>
      </c>
      <c r="H14" s="16" t="s">
        <v>23</v>
      </c>
      <c r="I14" s="16" t="s">
        <v>24</v>
      </c>
      <c r="J14" s="16" t="s">
        <v>60</v>
      </c>
      <c r="K14" s="16" t="s">
        <v>26</v>
      </c>
      <c r="L14" s="16" t="s">
        <v>27</v>
      </c>
      <c r="M14" s="16" t="s">
        <v>54</v>
      </c>
      <c r="N14" s="16" t="s">
        <v>30</v>
      </c>
      <c r="O14" s="16" t="s">
        <v>37</v>
      </c>
      <c r="P14" s="17" t="s">
        <v>24</v>
      </c>
      <c r="Q14" s="18" t="s">
        <v>109</v>
      </c>
      <c r="R14" s="19" t="str">
        <f t="shared" si="0"/>
        <v>Xuất sắc</v>
      </c>
      <c r="S14" s="19" t="str">
        <f t="shared" si="1"/>
        <v/>
      </c>
      <c r="T14" s="19" t="str">
        <f t="shared" si="2"/>
        <v/>
      </c>
      <c r="U14" s="19" t="str">
        <f t="shared" si="3"/>
        <v/>
      </c>
      <c r="V14" s="19" t="str">
        <f t="shared" si="4"/>
        <v/>
      </c>
      <c r="W14" s="19" t="str">
        <f t="shared" si="5"/>
        <v/>
      </c>
      <c r="X14" s="20">
        <f t="shared" si="6"/>
        <v>9.1</v>
      </c>
    </row>
    <row r="15" spans="1:24" s="11" customFormat="1" ht="20.25" customHeight="1" x14ac:dyDescent="0.25">
      <c r="B15" s="12" t="s">
        <v>66</v>
      </c>
      <c r="C15" s="16" t="s">
        <v>67</v>
      </c>
      <c r="D15" s="14" t="s">
        <v>68</v>
      </c>
      <c r="E15" s="15" t="s">
        <v>69</v>
      </c>
      <c r="F15" s="16" t="s">
        <v>70</v>
      </c>
      <c r="G15" s="16" t="s">
        <v>52</v>
      </c>
      <c r="H15" s="16" t="s">
        <v>27</v>
      </c>
      <c r="I15" s="16" t="s">
        <v>24</v>
      </c>
      <c r="J15" s="16" t="s">
        <v>28</v>
      </c>
      <c r="K15" s="16" t="s">
        <v>23</v>
      </c>
      <c r="L15" s="16" t="s">
        <v>54</v>
      </c>
      <c r="M15" s="16" t="s">
        <v>52</v>
      </c>
      <c r="N15" s="16" t="s">
        <v>54</v>
      </c>
      <c r="O15" s="16" t="s">
        <v>30</v>
      </c>
      <c r="P15" s="17" t="s">
        <v>71</v>
      </c>
      <c r="Q15" s="18" t="s">
        <v>109</v>
      </c>
      <c r="R15" s="19" t="str">
        <f t="shared" si="0"/>
        <v>Xuất sắc</v>
      </c>
      <c r="S15" s="19" t="str">
        <f t="shared" si="1"/>
        <v/>
      </c>
      <c r="T15" s="19" t="str">
        <f t="shared" si="2"/>
        <v/>
      </c>
      <c r="U15" s="19" t="str">
        <f t="shared" si="3"/>
        <v/>
      </c>
      <c r="V15" s="19" t="str">
        <f t="shared" si="4"/>
        <v/>
      </c>
      <c r="W15" s="19" t="str">
        <f t="shared" si="5"/>
        <v/>
      </c>
      <c r="X15" s="20">
        <f t="shared" si="6"/>
        <v>9.5</v>
      </c>
    </row>
    <row r="16" spans="1:24" s="11" customFormat="1" ht="20.25" customHeight="1" x14ac:dyDescent="0.25">
      <c r="B16" s="12" t="s">
        <v>72</v>
      </c>
      <c r="C16" s="16" t="s">
        <v>74</v>
      </c>
      <c r="D16" s="14" t="s">
        <v>75</v>
      </c>
      <c r="E16" s="15" t="s">
        <v>76</v>
      </c>
      <c r="F16" s="16" t="s">
        <v>77</v>
      </c>
      <c r="G16" s="16" t="s">
        <v>22</v>
      </c>
      <c r="H16" s="16" t="s">
        <v>53</v>
      </c>
      <c r="I16" s="16" t="s">
        <v>24</v>
      </c>
      <c r="J16" s="16" t="s">
        <v>23</v>
      </c>
      <c r="K16" s="16" t="s">
        <v>78</v>
      </c>
      <c r="L16" s="16" t="s">
        <v>27</v>
      </c>
      <c r="M16" s="16" t="s">
        <v>38</v>
      </c>
      <c r="N16" s="16" t="s">
        <v>27</v>
      </c>
      <c r="O16" s="16" t="s">
        <v>53</v>
      </c>
      <c r="P16" s="17" t="s">
        <v>53</v>
      </c>
      <c r="Q16" s="18" t="s">
        <v>109</v>
      </c>
      <c r="R16" s="19" t="str">
        <f t="shared" si="0"/>
        <v>Xuất sắc</v>
      </c>
      <c r="S16" s="19" t="str">
        <f t="shared" si="1"/>
        <v/>
      </c>
      <c r="T16" s="19" t="str">
        <f t="shared" si="2"/>
        <v/>
      </c>
      <c r="U16" s="19" t="str">
        <f t="shared" si="3"/>
        <v/>
      </c>
      <c r="V16" s="19" t="str">
        <f t="shared" si="4"/>
        <v/>
      </c>
      <c r="W16" s="19" t="str">
        <f t="shared" si="5"/>
        <v/>
      </c>
      <c r="X16" s="20">
        <f t="shared" si="6"/>
        <v>9.1999999999999993</v>
      </c>
    </row>
    <row r="17" spans="2:24" s="11" customFormat="1" ht="20.25" customHeight="1" x14ac:dyDescent="0.25">
      <c r="B17" s="12" t="s">
        <v>73</v>
      </c>
      <c r="C17" s="16" t="s">
        <v>80</v>
      </c>
      <c r="D17" s="14" t="s">
        <v>81</v>
      </c>
      <c r="E17" s="15" t="s">
        <v>82</v>
      </c>
      <c r="F17" s="16" t="s">
        <v>83</v>
      </c>
      <c r="G17" s="16" t="s">
        <v>52</v>
      </c>
      <c r="H17" s="16" t="s">
        <v>27</v>
      </c>
      <c r="I17" s="16" t="s">
        <v>24</v>
      </c>
      <c r="J17" s="16" t="s">
        <v>28</v>
      </c>
      <c r="K17" s="16" t="s">
        <v>23</v>
      </c>
      <c r="L17" s="16" t="s">
        <v>27</v>
      </c>
      <c r="M17" s="16" t="s">
        <v>54</v>
      </c>
      <c r="N17" s="16" t="s">
        <v>28</v>
      </c>
      <c r="O17" s="16" t="s">
        <v>23</v>
      </c>
      <c r="P17" s="17" t="s">
        <v>71</v>
      </c>
      <c r="Q17" s="18" t="s">
        <v>109</v>
      </c>
      <c r="R17" s="19" t="str">
        <f t="shared" si="0"/>
        <v>Xuất sắc</v>
      </c>
      <c r="S17" s="19" t="str">
        <f t="shared" si="1"/>
        <v/>
      </c>
      <c r="T17" s="19" t="str">
        <f t="shared" si="2"/>
        <v/>
      </c>
      <c r="U17" s="19" t="str">
        <f t="shared" si="3"/>
        <v/>
      </c>
      <c r="V17" s="19" t="str">
        <f t="shared" si="4"/>
        <v/>
      </c>
      <c r="W17" s="19" t="str">
        <f t="shared" si="5"/>
        <v/>
      </c>
      <c r="X17" s="20">
        <f t="shared" si="6"/>
        <v>9.5</v>
      </c>
    </row>
    <row r="18" spans="2:24" s="11" customFormat="1" ht="20.25" customHeight="1" x14ac:dyDescent="0.25">
      <c r="B18" s="12" t="s">
        <v>79</v>
      </c>
      <c r="C18" s="16" t="s">
        <v>85</v>
      </c>
      <c r="D18" s="14" t="s">
        <v>86</v>
      </c>
      <c r="E18" s="15" t="s">
        <v>87</v>
      </c>
      <c r="F18" s="16" t="s">
        <v>88</v>
      </c>
      <c r="G18" s="16" t="s">
        <v>45</v>
      </c>
      <c r="H18" s="16" t="s">
        <v>53</v>
      </c>
      <c r="I18" s="16" t="s">
        <v>24</v>
      </c>
      <c r="J18" s="16" t="s">
        <v>29</v>
      </c>
      <c r="K18" s="16" t="s">
        <v>36</v>
      </c>
      <c r="L18" s="16" t="s">
        <v>54</v>
      </c>
      <c r="M18" s="16" t="s">
        <v>54</v>
      </c>
      <c r="N18" s="16" t="s">
        <v>23</v>
      </c>
      <c r="O18" s="16" t="s">
        <v>89</v>
      </c>
      <c r="P18" s="17" t="s">
        <v>30</v>
      </c>
      <c r="Q18" s="18" t="s">
        <v>109</v>
      </c>
      <c r="R18" s="19" t="str">
        <f t="shared" si="0"/>
        <v>Xuất sắc</v>
      </c>
      <c r="S18" s="19" t="str">
        <f t="shared" si="1"/>
        <v/>
      </c>
      <c r="T18" s="19" t="str">
        <f t="shared" si="2"/>
        <v/>
      </c>
      <c r="U18" s="19" t="str">
        <f t="shared" si="3"/>
        <v/>
      </c>
      <c r="V18" s="19" t="str">
        <f t="shared" si="4"/>
        <v/>
      </c>
      <c r="W18" s="19" t="str">
        <f t="shared" si="5"/>
        <v/>
      </c>
      <c r="X18" s="20">
        <f t="shared" si="6"/>
        <v>9</v>
      </c>
    </row>
    <row r="19" spans="2:24" s="11" customFormat="1" ht="20.25" customHeight="1" x14ac:dyDescent="0.25">
      <c r="B19" s="12" t="s">
        <v>84</v>
      </c>
      <c r="C19" s="16" t="s">
        <v>93</v>
      </c>
      <c r="D19" s="14" t="s">
        <v>94</v>
      </c>
      <c r="E19" s="15" t="s">
        <v>95</v>
      </c>
      <c r="F19" s="16" t="s">
        <v>96</v>
      </c>
      <c r="G19" s="16" t="s">
        <v>52</v>
      </c>
      <c r="H19" s="16" t="s">
        <v>23</v>
      </c>
      <c r="I19" s="16" t="s">
        <v>24</v>
      </c>
      <c r="J19" s="16" t="s">
        <v>23</v>
      </c>
      <c r="K19" s="16" t="s">
        <v>36</v>
      </c>
      <c r="L19" s="16" t="s">
        <v>27</v>
      </c>
      <c r="M19" s="16" t="s">
        <v>38</v>
      </c>
      <c r="N19" s="16" t="s">
        <v>24</v>
      </c>
      <c r="O19" s="16" t="s">
        <v>30</v>
      </c>
      <c r="P19" s="17" t="s">
        <v>53</v>
      </c>
      <c r="Q19" s="18" t="s">
        <v>109</v>
      </c>
      <c r="R19" s="19" t="str">
        <f t="shared" si="0"/>
        <v>Xuất sắc</v>
      </c>
      <c r="S19" s="19" t="str">
        <f t="shared" si="1"/>
        <v/>
      </c>
      <c r="T19" s="19" t="str">
        <f t="shared" si="2"/>
        <v/>
      </c>
      <c r="U19" s="19" t="str">
        <f t="shared" si="3"/>
        <v/>
      </c>
      <c r="V19" s="19" t="str">
        <f t="shared" si="4"/>
        <v/>
      </c>
      <c r="W19" s="19" t="str">
        <f t="shared" si="5"/>
        <v/>
      </c>
      <c r="X19" s="20">
        <f t="shared" si="6"/>
        <v>9.1999999999999993</v>
      </c>
    </row>
    <row r="20" spans="2:24" s="11" customFormat="1" ht="20.25" customHeight="1" x14ac:dyDescent="0.25">
      <c r="B20" s="12" t="s">
        <v>90</v>
      </c>
      <c r="C20" s="16" t="s">
        <v>97</v>
      </c>
      <c r="D20" s="14" t="s">
        <v>98</v>
      </c>
      <c r="E20" s="15" t="s">
        <v>99</v>
      </c>
      <c r="F20" s="16" t="s">
        <v>100</v>
      </c>
      <c r="G20" s="16" t="s">
        <v>52</v>
      </c>
      <c r="H20" s="16" t="s">
        <v>23</v>
      </c>
      <c r="I20" s="16" t="s">
        <v>30</v>
      </c>
      <c r="J20" s="16" t="s">
        <v>23</v>
      </c>
      <c r="K20" s="16" t="s">
        <v>101</v>
      </c>
      <c r="L20" s="16" t="s">
        <v>27</v>
      </c>
      <c r="M20" s="16" t="s">
        <v>38</v>
      </c>
      <c r="N20" s="16" t="s">
        <v>30</v>
      </c>
      <c r="O20" s="16" t="s">
        <v>30</v>
      </c>
      <c r="P20" s="17" t="s">
        <v>24</v>
      </c>
      <c r="Q20" s="18" t="s">
        <v>109</v>
      </c>
      <c r="R20" s="19" t="str">
        <f t="shared" si="0"/>
        <v>Xuất sắc</v>
      </c>
      <c r="S20" s="19" t="str">
        <f t="shared" si="1"/>
        <v/>
      </c>
      <c r="T20" s="19" t="str">
        <f t="shared" si="2"/>
        <v/>
      </c>
      <c r="U20" s="19" t="str">
        <f t="shared" si="3"/>
        <v/>
      </c>
      <c r="V20" s="19" t="str">
        <f t="shared" si="4"/>
        <v/>
      </c>
      <c r="W20" s="19" t="str">
        <f t="shared" si="5"/>
        <v/>
      </c>
      <c r="X20" s="20">
        <f t="shared" si="6"/>
        <v>9.1</v>
      </c>
    </row>
    <row r="21" spans="2:24" s="11" customFormat="1" ht="20.25" customHeight="1" x14ac:dyDescent="0.25">
      <c r="B21" s="12" t="s">
        <v>92</v>
      </c>
      <c r="C21" s="16" t="s">
        <v>102</v>
      </c>
      <c r="D21" s="14" t="s">
        <v>103</v>
      </c>
      <c r="E21" s="15" t="s">
        <v>104</v>
      </c>
      <c r="F21" s="16" t="s">
        <v>105</v>
      </c>
      <c r="G21" s="16" t="s">
        <v>29</v>
      </c>
      <c r="H21" s="16" t="s">
        <v>106</v>
      </c>
      <c r="I21" s="16" t="s">
        <v>25</v>
      </c>
      <c r="J21" s="16" t="s">
        <v>91</v>
      </c>
      <c r="K21" s="16" t="s">
        <v>101</v>
      </c>
      <c r="L21" s="16" t="s">
        <v>27</v>
      </c>
      <c r="M21" s="16" t="s">
        <v>54</v>
      </c>
      <c r="N21" s="16" t="s">
        <v>39</v>
      </c>
      <c r="O21" s="16" t="s">
        <v>107</v>
      </c>
      <c r="P21" s="17" t="s">
        <v>26</v>
      </c>
      <c r="Q21" s="18" t="s">
        <v>110</v>
      </c>
      <c r="R21" s="19" t="str">
        <f t="shared" si="0"/>
        <v/>
      </c>
      <c r="S21" s="19" t="str">
        <f t="shared" si="1"/>
        <v>Giỏi</v>
      </c>
      <c r="T21" s="19" t="str">
        <f t="shared" si="2"/>
        <v/>
      </c>
      <c r="U21" s="19" t="str">
        <f t="shared" si="3"/>
        <v/>
      </c>
      <c r="V21" s="19" t="str">
        <f t="shared" si="4"/>
        <v/>
      </c>
      <c r="W21" s="19" t="str">
        <f t="shared" si="5"/>
        <v/>
      </c>
      <c r="X21" s="20">
        <f t="shared" si="6"/>
        <v>8.4</v>
      </c>
    </row>
    <row r="23" spans="2:24" x14ac:dyDescent="0.25">
      <c r="B23" s="22" t="s">
        <v>108</v>
      </c>
    </row>
  </sheetData>
  <mergeCells count="3">
    <mergeCell ref="A5:Q5"/>
    <mergeCell ref="A6:Q6"/>
    <mergeCell ref="D8:E8"/>
  </mergeCells>
  <pageMargins left="0.15748031496062992" right="0.15748031496062992" top="0.31496062992125984" bottom="0.43307086614173229" header="0.31496062992125984" footer="0.4724409448818898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TPL21BTS</vt:lpstr>
      <vt:lpstr>TPL21BTS!Print_Titles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2022-12-25T01:16:43Z</dcterms:created>
  <dcterms:modified xsi:type="dcterms:W3CDTF">2022-12-25T01:24:22Z</dcterms:modified>
</cp:coreProperties>
</file>