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BV21B2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 s="1"/>
  <c r="S23" i="1"/>
  <c r="R23" i="1"/>
  <c r="Q23" i="1"/>
  <c r="O23" i="1"/>
  <c r="U22" i="1"/>
  <c r="T22" i="1" s="1"/>
  <c r="S22" i="1"/>
  <c r="R22" i="1"/>
  <c r="Q22" i="1"/>
  <c r="O22" i="1"/>
  <c r="U21" i="1"/>
  <c r="T21" i="1" s="1"/>
  <c r="S21" i="1"/>
  <c r="R21" i="1"/>
  <c r="Q21" i="1"/>
  <c r="O21" i="1"/>
  <c r="U20" i="1"/>
  <c r="T20" i="1" s="1"/>
  <c r="S20" i="1"/>
  <c r="R20" i="1"/>
  <c r="Q20" i="1"/>
  <c r="O20" i="1"/>
  <c r="U19" i="1"/>
  <c r="T19" i="1" s="1"/>
  <c r="S19" i="1"/>
  <c r="R19" i="1"/>
  <c r="Q19" i="1"/>
  <c r="O19" i="1"/>
  <c r="U18" i="1"/>
  <c r="T18" i="1" s="1"/>
  <c r="S18" i="1"/>
  <c r="R18" i="1"/>
  <c r="Q18" i="1"/>
  <c r="O18" i="1"/>
  <c r="U17" i="1"/>
  <c r="T17" i="1" s="1"/>
  <c r="S17" i="1"/>
  <c r="R17" i="1"/>
  <c r="Q17" i="1"/>
  <c r="O17" i="1"/>
  <c r="U16" i="1"/>
  <c r="T16" i="1" s="1"/>
  <c r="S16" i="1"/>
  <c r="R16" i="1"/>
  <c r="Q16" i="1"/>
  <c r="O16" i="1"/>
  <c r="U15" i="1"/>
  <c r="T15" i="1" s="1"/>
  <c r="S15" i="1"/>
  <c r="R15" i="1"/>
  <c r="Q15" i="1"/>
  <c r="O15" i="1"/>
  <c r="U14" i="1"/>
  <c r="T14" i="1" s="1"/>
  <c r="S14" i="1"/>
  <c r="R14" i="1"/>
  <c r="Q14" i="1"/>
  <c r="O14" i="1"/>
  <c r="U13" i="1"/>
  <c r="T13" i="1" s="1"/>
  <c r="S13" i="1"/>
  <c r="R13" i="1"/>
  <c r="Q13" i="1"/>
  <c r="O13" i="1"/>
  <c r="U12" i="1"/>
  <c r="T12" i="1" s="1"/>
  <c r="S12" i="1"/>
  <c r="R12" i="1"/>
  <c r="Q12" i="1"/>
  <c r="O12" i="1"/>
  <c r="U11" i="1"/>
  <c r="T11" i="1" s="1"/>
  <c r="S11" i="1"/>
  <c r="R11" i="1"/>
  <c r="Q11" i="1"/>
  <c r="O11" i="1"/>
  <c r="U10" i="1"/>
  <c r="T10" i="1" s="1"/>
  <c r="S10" i="1"/>
  <c r="R10" i="1"/>
  <c r="Q10" i="1"/>
  <c r="O10" i="1"/>
  <c r="U9" i="1"/>
  <c r="T9" i="1" s="1"/>
  <c r="S9" i="1"/>
  <c r="R9" i="1"/>
  <c r="Q9" i="1"/>
  <c r="O9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</calcChain>
</file>

<file path=xl/sharedStrings.xml><?xml version="1.0" encoding="utf-8"?>
<sst xmlns="http://schemas.openxmlformats.org/spreadsheetml/2006/main" count="209" uniqueCount="131">
  <si>
    <t>BẢNG ĐIỂM TỔNG HỢP LỚP TBV21B2</t>
  </si>
  <si>
    <t xml:space="preserve"> HỌC KỲ II NĂM HỌC 2021-2022</t>
  </si>
  <si>
    <t>STT</t>
  </si>
  <si>
    <t>MSHS</t>
  </si>
  <si>
    <t>Họ và tên</t>
  </si>
  <si>
    <t>Ngày sinh</t>
  </si>
  <si>
    <t>Sử dụng thuốc bảo vệ thực vật(3)</t>
  </si>
  <si>
    <t>Pháp luật chuyên ngành BVTV(1)</t>
  </si>
  <si>
    <t>Côn trùng nông nghiệp(5)</t>
  </si>
  <si>
    <t>Phương pháp thí nghiệm(1)</t>
  </si>
  <si>
    <t>Sinh thái nông nghiệp và PTBV(2)</t>
  </si>
  <si>
    <t>Tiếng Anh(4)</t>
  </si>
  <si>
    <t>Điểm TB</t>
  </si>
  <si>
    <t>Xếp loại</t>
  </si>
  <si>
    <t>1</t>
  </si>
  <si>
    <t>21BTBV0150</t>
  </si>
  <si>
    <t>Nguyễn Hữu</t>
  </si>
  <si>
    <t>Cảnh</t>
  </si>
  <si>
    <t>07/07/2006</t>
  </si>
  <si>
    <t>0.0</t>
  </si>
  <si>
    <t>2.1</t>
  </si>
  <si>
    <t>0.1</t>
  </si>
  <si>
    <t>2</t>
  </si>
  <si>
    <t>21BTBV0151</t>
  </si>
  <si>
    <t>Trần Lâm Thái</t>
  </si>
  <si>
    <t>Duy</t>
  </si>
  <si>
    <t>08/07/2006</t>
  </si>
  <si>
    <t>2.4</t>
  </si>
  <si>
    <t>2.0</t>
  </si>
  <si>
    <t>2.2</t>
  </si>
  <si>
    <t>1.4</t>
  </si>
  <si>
    <t>3</t>
  </si>
  <si>
    <t>21BTBV0152</t>
  </si>
  <si>
    <t>Nguyễn Thành</t>
  </si>
  <si>
    <t>Đạt</t>
  </si>
  <si>
    <t>11/08/2006</t>
  </si>
  <si>
    <t>3.0</t>
  </si>
  <si>
    <t>2.3</t>
  </si>
  <si>
    <t>1.5</t>
  </si>
  <si>
    <t>4</t>
  </si>
  <si>
    <t>21BTBV0153</t>
  </si>
  <si>
    <t>Hạnh</t>
  </si>
  <si>
    <t>20/08/2006</t>
  </si>
  <si>
    <t>5</t>
  </si>
  <si>
    <t>21BTBV0155</t>
  </si>
  <si>
    <t>Nguyễn Minh</t>
  </si>
  <si>
    <t>Khương</t>
  </si>
  <si>
    <t>12/05/2006</t>
  </si>
  <si>
    <t>7.7</t>
  </si>
  <si>
    <t>4.1</t>
  </si>
  <si>
    <t>8.1</t>
  </si>
  <si>
    <t>3.7</t>
  </si>
  <si>
    <t>6.4</t>
  </si>
  <si>
    <t>6</t>
  </si>
  <si>
    <t>21BTBV0156</t>
  </si>
  <si>
    <t>Trần Y</t>
  </si>
  <si>
    <t>Kiện</t>
  </si>
  <si>
    <t>21/02/2006</t>
  </si>
  <si>
    <t>3.5</t>
  </si>
  <si>
    <t>3.2</t>
  </si>
  <si>
    <t>2.5</t>
  </si>
  <si>
    <t>1.7</t>
  </si>
  <si>
    <t>7</t>
  </si>
  <si>
    <t>21BTBV0157</t>
  </si>
  <si>
    <t>Dương Văn Vũ</t>
  </si>
  <si>
    <t>Luân</t>
  </si>
  <si>
    <t>27/06/2006</t>
  </si>
  <si>
    <t>8</t>
  </si>
  <si>
    <t>21BTBV0158</t>
  </si>
  <si>
    <t>Phan Đức</t>
  </si>
  <si>
    <t>Minh</t>
  </si>
  <si>
    <t>05/04/2006</t>
  </si>
  <si>
    <t>7.4</t>
  </si>
  <si>
    <t>7.5</t>
  </si>
  <si>
    <t>3.6</t>
  </si>
  <si>
    <t>4.7</t>
  </si>
  <si>
    <t>9</t>
  </si>
  <si>
    <t>21BTBV0160</t>
  </si>
  <si>
    <t>Trịnh Hoàng</t>
  </si>
  <si>
    <t>Phúc</t>
  </si>
  <si>
    <t>31/10/2006</t>
  </si>
  <si>
    <t>10</t>
  </si>
  <si>
    <t>21BTBV0161</t>
  </si>
  <si>
    <t>Nguyễn Phi</t>
  </si>
  <si>
    <t>Thắng</t>
  </si>
  <si>
    <t>01/10/2006</t>
  </si>
  <si>
    <t>8.0</t>
  </si>
  <si>
    <t>5.5</t>
  </si>
  <si>
    <t>9.1</t>
  </si>
  <si>
    <t>7.1</t>
  </si>
  <si>
    <t>7.8</t>
  </si>
  <si>
    <t>11</t>
  </si>
  <si>
    <t>21BTBV0162</t>
  </si>
  <si>
    <t>Phan Kế</t>
  </si>
  <si>
    <t>Thịnh</t>
  </si>
  <si>
    <t>10/04/2006</t>
  </si>
  <si>
    <t>1.6</t>
  </si>
  <si>
    <t>12</t>
  </si>
  <si>
    <t>21BTBV0164</t>
  </si>
  <si>
    <t>Lý Hoàng Quang</t>
  </si>
  <si>
    <t>Trí</t>
  </si>
  <si>
    <t>22/04/2006</t>
  </si>
  <si>
    <t>13</t>
  </si>
  <si>
    <t>21BTBV0165</t>
  </si>
  <si>
    <t>Phan Thành</t>
  </si>
  <si>
    <t>Trung</t>
  </si>
  <si>
    <t>14/10/2006</t>
  </si>
  <si>
    <t>8.6</t>
  </si>
  <si>
    <t>5.8</t>
  </si>
  <si>
    <t>9.3</t>
  </si>
  <si>
    <t>8.3</t>
  </si>
  <si>
    <t>14</t>
  </si>
  <si>
    <t>21BTBV0166</t>
  </si>
  <si>
    <t>Nguyễn Xuân</t>
  </si>
  <si>
    <t>Trường</t>
  </si>
  <si>
    <t>05/09/2006</t>
  </si>
  <si>
    <t>6.9</t>
  </si>
  <si>
    <t>6.7</t>
  </si>
  <si>
    <t>6.8</t>
  </si>
  <si>
    <t>15</t>
  </si>
  <si>
    <t>21BTBV0168</t>
  </si>
  <si>
    <t>Đặng Quốc</t>
  </si>
  <si>
    <t>Vinh</t>
  </si>
  <si>
    <t>18/11/2006</t>
  </si>
  <si>
    <t>8.7</t>
  </si>
  <si>
    <t>7.9</t>
  </si>
  <si>
    <t>9.6</t>
  </si>
  <si>
    <t>Yếu</t>
  </si>
  <si>
    <t>Trung bình khá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</si>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</sst>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13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2194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6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24</xdr:row>
      <xdr:rowOff>19050</xdr:rowOff>
    </xdr:from>
    <xdr:to>
      <xdr:col>13</xdr:col>
      <xdr:colOff>914399</xdr:colOff>
      <xdr:row>30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7258050"/>
          <a:ext cx="2924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24</xdr:row>
      <xdr:rowOff>19050</xdr:rowOff>
    </xdr:from>
    <xdr:to>
      <xdr:col>3</xdr:col>
      <xdr:colOff>895350</xdr:colOff>
      <xdr:row>30</xdr:row>
      <xdr:rowOff>38100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7258050"/>
          <a:ext cx="2305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23"/>
  <sheetViews>
    <sheetView tabSelected="1" topLeftCell="A7" workbookViewId="0">
      <selection activeCell="Y11" sqref="Y11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2" customWidth="1"/>
    <col min="7" max="13" width="3.625" customWidth="1"/>
    <col min="14" max="14" width="12.875" customWidth="1"/>
    <col min="15" max="20" width="4.625" hidden="1" customWidth="1"/>
    <col min="21" max="21" width="0" hidden="1" customWidth="1"/>
  </cols>
  <sheetData>
    <row r="5" spans="1:21" ht="18.75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1" ht="18.75" x14ac:dyDescent="0.3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8" spans="1:21" ht="201.75" customHeight="1" x14ac:dyDescent="0.25">
      <c r="B8" s="1" t="s">
        <v>2</v>
      </c>
      <c r="C8" s="1" t="s">
        <v>3</v>
      </c>
      <c r="D8" s="14" t="s">
        <v>4</v>
      </c>
      <c r="E8" s="15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3" t="s">
        <v>13</v>
      </c>
    </row>
    <row r="9" spans="1:21" x14ac:dyDescent="0.25">
      <c r="B9" s="4" t="s">
        <v>14</v>
      </c>
      <c r="C9" s="5" t="s">
        <v>15</v>
      </c>
      <c r="D9" s="6" t="s">
        <v>16</v>
      </c>
      <c r="E9" s="7" t="s">
        <v>17</v>
      </c>
      <c r="F9" s="5" t="s">
        <v>18</v>
      </c>
      <c r="G9" s="5" t="s">
        <v>19</v>
      </c>
      <c r="H9" s="5" t="s">
        <v>19</v>
      </c>
      <c r="I9" s="5" t="s">
        <v>19</v>
      </c>
      <c r="J9" s="5" t="s">
        <v>20</v>
      </c>
      <c r="K9" s="5" t="s">
        <v>19</v>
      </c>
      <c r="L9" s="5" t="s">
        <v>19</v>
      </c>
      <c r="M9" s="8" t="s">
        <v>21</v>
      </c>
      <c r="N9" s="9" t="s">
        <v>127</v>
      </c>
      <c r="O9" s="10" t="str">
        <f>IF(AND(U9&gt;=9),"Xuất sắc","")</f>
        <v/>
      </c>
      <c r="P9" s="10" t="str">
        <f>IF((AND(U9&lt;9,U9&gt;=8)),"Giỏi","")</f>
        <v/>
      </c>
      <c r="Q9" s="10" t="str">
        <f>IF((AND(U9&lt;8,U9&gt;=7)),"Khá","")</f>
        <v/>
      </c>
      <c r="R9" s="10" t="str">
        <f>IF((AND(U9&lt;7,U9&gt;=6)),"Trung bình khá","")</f>
        <v/>
      </c>
      <c r="S9" s="10" t="str">
        <f>IF((AND(U9&lt;6,U9&gt;=5)),"Trung bình","")</f>
        <v/>
      </c>
      <c r="T9" s="10" t="str">
        <f>IF((AND(M9="",U9=0)),"",IF(U9&lt;5,"Yếu",""))</f>
        <v>Yếu</v>
      </c>
      <c r="U9" s="11">
        <f>VALUE(M9)</f>
        <v>0.1</v>
      </c>
    </row>
    <row r="10" spans="1:21" x14ac:dyDescent="0.25">
      <c r="B10" s="4" t="s">
        <v>22</v>
      </c>
      <c r="C10" s="5" t="s">
        <v>23</v>
      </c>
      <c r="D10" s="6" t="s">
        <v>24</v>
      </c>
      <c r="E10" s="7" t="s">
        <v>25</v>
      </c>
      <c r="F10" s="5" t="s">
        <v>26</v>
      </c>
      <c r="G10" s="5" t="s">
        <v>27</v>
      </c>
      <c r="H10" s="5" t="s">
        <v>28</v>
      </c>
      <c r="I10" s="5" t="s">
        <v>29</v>
      </c>
      <c r="J10" s="5" t="s">
        <v>20</v>
      </c>
      <c r="K10" s="5" t="s">
        <v>19</v>
      </c>
      <c r="L10" s="5" t="s">
        <v>19</v>
      </c>
      <c r="M10" s="8" t="s">
        <v>30</v>
      </c>
      <c r="N10" s="9" t="s">
        <v>127</v>
      </c>
      <c r="O10" s="10" t="str">
        <f t="shared" ref="O10:O23" si="0">IF(AND(U10&gt;=9),"Xuất sắc","")</f>
        <v/>
      </c>
      <c r="P10" s="10" t="str">
        <f t="shared" ref="P10:P23" si="1">IF((AND(U10&lt;9,U10&gt;=8)),"Giỏi","")</f>
        <v/>
      </c>
      <c r="Q10" s="10" t="str">
        <f t="shared" ref="Q10:Q23" si="2">IF((AND(U10&lt;8,U10&gt;=7)),"Khá","")</f>
        <v/>
      </c>
      <c r="R10" s="10" t="str">
        <f t="shared" ref="R10:R23" si="3">IF((AND(U10&lt;7,U10&gt;=6)),"Trung bình khá","")</f>
        <v/>
      </c>
      <c r="S10" s="10" t="str">
        <f t="shared" ref="S10:S23" si="4">IF((AND(U10&lt;6,U10&gt;=5)),"Trung bình","")</f>
        <v/>
      </c>
      <c r="T10" s="10" t="str">
        <f t="shared" ref="T10:T23" si="5">IF((AND(M10="",U10=0)),"",IF(U10&lt;5,"Yếu",""))</f>
        <v>Yếu</v>
      </c>
      <c r="U10" s="11">
        <f t="shared" ref="U10:U23" si="6">VALUE(M10)</f>
        <v>1.4</v>
      </c>
    </row>
    <row r="11" spans="1:21" x14ac:dyDescent="0.25">
      <c r="B11" s="4" t="s">
        <v>31</v>
      </c>
      <c r="C11" s="5" t="s">
        <v>32</v>
      </c>
      <c r="D11" s="6" t="s">
        <v>33</v>
      </c>
      <c r="E11" s="7" t="s">
        <v>34</v>
      </c>
      <c r="F11" s="5" t="s">
        <v>35</v>
      </c>
      <c r="G11" s="5" t="s">
        <v>36</v>
      </c>
      <c r="H11" s="5" t="s">
        <v>28</v>
      </c>
      <c r="I11" s="5" t="s">
        <v>37</v>
      </c>
      <c r="J11" s="5" t="s">
        <v>20</v>
      </c>
      <c r="K11" s="5" t="s">
        <v>19</v>
      </c>
      <c r="L11" s="5" t="s">
        <v>19</v>
      </c>
      <c r="M11" s="8" t="s">
        <v>38</v>
      </c>
      <c r="N11" s="9" t="s">
        <v>127</v>
      </c>
      <c r="O11" s="10" t="str">
        <f t="shared" si="0"/>
        <v/>
      </c>
      <c r="P11" s="10" t="str">
        <f t="shared" si="1"/>
        <v/>
      </c>
      <c r="Q11" s="10" t="str">
        <f t="shared" si="2"/>
        <v/>
      </c>
      <c r="R11" s="10" t="str">
        <f t="shared" si="3"/>
        <v/>
      </c>
      <c r="S11" s="10" t="str">
        <f t="shared" si="4"/>
        <v/>
      </c>
      <c r="T11" s="10" t="str">
        <f t="shared" si="5"/>
        <v>Yếu</v>
      </c>
      <c r="U11" s="11">
        <f t="shared" si="6"/>
        <v>1.5</v>
      </c>
    </row>
    <row r="12" spans="1:21" x14ac:dyDescent="0.25">
      <c r="B12" s="4" t="s">
        <v>39</v>
      </c>
      <c r="C12" s="5" t="s">
        <v>40</v>
      </c>
      <c r="D12" s="6" t="s">
        <v>16</v>
      </c>
      <c r="E12" s="7" t="s">
        <v>41</v>
      </c>
      <c r="F12" s="5" t="s">
        <v>42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8" t="s">
        <v>19</v>
      </c>
      <c r="N12" s="9" t="s">
        <v>127</v>
      </c>
      <c r="O12" s="10" t="str">
        <f t="shared" si="0"/>
        <v/>
      </c>
      <c r="P12" s="10" t="str">
        <f t="shared" si="1"/>
        <v/>
      </c>
      <c r="Q12" s="10" t="str">
        <f t="shared" si="2"/>
        <v/>
      </c>
      <c r="R12" s="10" t="str">
        <f t="shared" si="3"/>
        <v/>
      </c>
      <c r="S12" s="10" t="str">
        <f t="shared" si="4"/>
        <v/>
      </c>
      <c r="T12" s="10" t="str">
        <f t="shared" si="5"/>
        <v>Yếu</v>
      </c>
      <c r="U12" s="11">
        <f t="shared" si="6"/>
        <v>0</v>
      </c>
    </row>
    <row r="13" spans="1:21" x14ac:dyDescent="0.25">
      <c r="B13" s="4" t="s">
        <v>43</v>
      </c>
      <c r="C13" s="5" t="s">
        <v>44</v>
      </c>
      <c r="D13" s="6" t="s">
        <v>45</v>
      </c>
      <c r="E13" s="7" t="s">
        <v>46</v>
      </c>
      <c r="F13" s="5" t="s">
        <v>47</v>
      </c>
      <c r="G13" s="5" t="s">
        <v>48</v>
      </c>
      <c r="H13" s="5" t="s">
        <v>49</v>
      </c>
      <c r="I13" s="5" t="s">
        <v>50</v>
      </c>
      <c r="J13" s="5" t="s">
        <v>20</v>
      </c>
      <c r="K13" s="5" t="s">
        <v>51</v>
      </c>
      <c r="L13" s="5" t="s">
        <v>52</v>
      </c>
      <c r="M13" s="8" t="s">
        <v>52</v>
      </c>
      <c r="N13" s="9" t="s">
        <v>128</v>
      </c>
      <c r="O13" s="10" t="str">
        <f t="shared" si="0"/>
        <v/>
      </c>
      <c r="P13" s="10" t="str">
        <f t="shared" si="1"/>
        <v/>
      </c>
      <c r="Q13" s="10" t="str">
        <f t="shared" si="2"/>
        <v/>
      </c>
      <c r="R13" s="10" t="str">
        <f t="shared" si="3"/>
        <v>Trung bình khá</v>
      </c>
      <c r="S13" s="10" t="str">
        <f t="shared" si="4"/>
        <v/>
      </c>
      <c r="T13" s="10" t="str">
        <f t="shared" si="5"/>
        <v/>
      </c>
      <c r="U13" s="11">
        <f t="shared" si="6"/>
        <v>6.4</v>
      </c>
    </row>
    <row r="14" spans="1:21" x14ac:dyDescent="0.25">
      <c r="B14" s="4" t="s">
        <v>53</v>
      </c>
      <c r="C14" s="5" t="s">
        <v>54</v>
      </c>
      <c r="D14" s="6" t="s">
        <v>55</v>
      </c>
      <c r="E14" s="7" t="s">
        <v>56</v>
      </c>
      <c r="F14" s="5" t="s">
        <v>57</v>
      </c>
      <c r="G14" s="5" t="s">
        <v>58</v>
      </c>
      <c r="H14" s="5" t="s">
        <v>27</v>
      </c>
      <c r="I14" s="5" t="s">
        <v>59</v>
      </c>
      <c r="J14" s="5" t="s">
        <v>60</v>
      </c>
      <c r="K14" s="5" t="s">
        <v>19</v>
      </c>
      <c r="L14" s="5" t="s">
        <v>61</v>
      </c>
      <c r="M14" s="8" t="s">
        <v>27</v>
      </c>
      <c r="N14" s="9" t="s">
        <v>127</v>
      </c>
      <c r="O14" s="10" t="str">
        <f t="shared" si="0"/>
        <v/>
      </c>
      <c r="P14" s="10" t="str">
        <f t="shared" si="1"/>
        <v/>
      </c>
      <c r="Q14" s="10" t="str">
        <f t="shared" si="2"/>
        <v/>
      </c>
      <c r="R14" s="10" t="str">
        <f t="shared" si="3"/>
        <v/>
      </c>
      <c r="S14" s="10" t="str">
        <f t="shared" si="4"/>
        <v/>
      </c>
      <c r="T14" s="10" t="str">
        <f t="shared" si="5"/>
        <v>Yếu</v>
      </c>
      <c r="U14" s="11">
        <f t="shared" si="6"/>
        <v>2.4</v>
      </c>
    </row>
    <row r="15" spans="1:21" x14ac:dyDescent="0.25">
      <c r="B15" s="4" t="s">
        <v>62</v>
      </c>
      <c r="C15" s="5" t="s">
        <v>63</v>
      </c>
      <c r="D15" s="6" t="s">
        <v>64</v>
      </c>
      <c r="E15" s="7" t="s">
        <v>65</v>
      </c>
      <c r="F15" s="5" t="s">
        <v>66</v>
      </c>
      <c r="G15" s="5" t="s">
        <v>19</v>
      </c>
      <c r="H15" s="5" t="s">
        <v>19</v>
      </c>
      <c r="I15" s="5" t="s">
        <v>19</v>
      </c>
      <c r="J15" s="5" t="s">
        <v>19</v>
      </c>
      <c r="K15" s="5" t="s">
        <v>19</v>
      </c>
      <c r="L15" s="5" t="s">
        <v>19</v>
      </c>
      <c r="M15" s="8" t="s">
        <v>19</v>
      </c>
      <c r="N15" s="9" t="s">
        <v>127</v>
      </c>
      <c r="O15" s="10" t="str">
        <f t="shared" si="0"/>
        <v/>
      </c>
      <c r="P15" s="10" t="str">
        <f t="shared" si="1"/>
        <v/>
      </c>
      <c r="Q15" s="10" t="str">
        <f t="shared" si="2"/>
        <v/>
      </c>
      <c r="R15" s="10" t="str">
        <f t="shared" si="3"/>
        <v/>
      </c>
      <c r="S15" s="10" t="str">
        <f t="shared" si="4"/>
        <v/>
      </c>
      <c r="T15" s="10" t="str">
        <f t="shared" si="5"/>
        <v>Yếu</v>
      </c>
      <c r="U15" s="11">
        <f t="shared" si="6"/>
        <v>0</v>
      </c>
    </row>
    <row r="16" spans="1:21" x14ac:dyDescent="0.25">
      <c r="B16" s="4" t="s">
        <v>67</v>
      </c>
      <c r="C16" s="5" t="s">
        <v>68</v>
      </c>
      <c r="D16" s="6" t="s">
        <v>69</v>
      </c>
      <c r="E16" s="7" t="s">
        <v>70</v>
      </c>
      <c r="F16" s="5" t="s">
        <v>71</v>
      </c>
      <c r="G16" s="5" t="s">
        <v>72</v>
      </c>
      <c r="H16" s="5" t="s">
        <v>49</v>
      </c>
      <c r="I16" s="5" t="s">
        <v>73</v>
      </c>
      <c r="J16" s="5" t="s">
        <v>51</v>
      </c>
      <c r="K16" s="5" t="s">
        <v>74</v>
      </c>
      <c r="L16" s="5" t="s">
        <v>19</v>
      </c>
      <c r="M16" s="8" t="s">
        <v>75</v>
      </c>
      <c r="N16" s="9" t="s">
        <v>127</v>
      </c>
      <c r="O16" s="10" t="str">
        <f t="shared" si="0"/>
        <v/>
      </c>
      <c r="P16" s="10" t="str">
        <f t="shared" si="1"/>
        <v/>
      </c>
      <c r="Q16" s="10" t="str">
        <f t="shared" si="2"/>
        <v/>
      </c>
      <c r="R16" s="10" t="str">
        <f t="shared" si="3"/>
        <v/>
      </c>
      <c r="S16" s="10" t="str">
        <f t="shared" si="4"/>
        <v/>
      </c>
      <c r="T16" s="10" t="str">
        <f t="shared" si="5"/>
        <v>Yếu</v>
      </c>
      <c r="U16" s="11">
        <f t="shared" si="6"/>
        <v>4.7</v>
      </c>
    </row>
    <row r="17" spans="2:21" x14ac:dyDescent="0.25">
      <c r="B17" s="4" t="s">
        <v>76</v>
      </c>
      <c r="C17" s="5" t="s">
        <v>77</v>
      </c>
      <c r="D17" s="6" t="s">
        <v>78</v>
      </c>
      <c r="E17" s="7" t="s">
        <v>79</v>
      </c>
      <c r="F17" s="5" t="s">
        <v>80</v>
      </c>
      <c r="G17" s="5" t="s">
        <v>19</v>
      </c>
      <c r="H17" s="5" t="s">
        <v>19</v>
      </c>
      <c r="I17" s="5" t="s">
        <v>19</v>
      </c>
      <c r="J17" s="5" t="s">
        <v>19</v>
      </c>
      <c r="K17" s="5" t="s">
        <v>19</v>
      </c>
      <c r="L17" s="5" t="s">
        <v>19</v>
      </c>
      <c r="M17" s="8" t="s">
        <v>19</v>
      </c>
      <c r="N17" s="9" t="s">
        <v>127</v>
      </c>
      <c r="O17" s="10" t="str">
        <f t="shared" si="0"/>
        <v/>
      </c>
      <c r="P17" s="10" t="str">
        <f t="shared" si="1"/>
        <v/>
      </c>
      <c r="Q17" s="10" t="str">
        <f t="shared" si="2"/>
        <v/>
      </c>
      <c r="R17" s="10" t="str">
        <f t="shared" si="3"/>
        <v/>
      </c>
      <c r="S17" s="10" t="str">
        <f t="shared" si="4"/>
        <v/>
      </c>
      <c r="T17" s="10" t="str">
        <f t="shared" si="5"/>
        <v>Yếu</v>
      </c>
      <c r="U17" s="11">
        <f t="shared" si="6"/>
        <v>0</v>
      </c>
    </row>
    <row r="18" spans="2:21" x14ac:dyDescent="0.25">
      <c r="B18" s="4" t="s">
        <v>81</v>
      </c>
      <c r="C18" s="5" t="s">
        <v>82</v>
      </c>
      <c r="D18" s="6" t="s">
        <v>83</v>
      </c>
      <c r="E18" s="7" t="s">
        <v>84</v>
      </c>
      <c r="F18" s="5" t="s">
        <v>85</v>
      </c>
      <c r="G18" s="5" t="s">
        <v>86</v>
      </c>
      <c r="H18" s="5" t="s">
        <v>87</v>
      </c>
      <c r="I18" s="5" t="s">
        <v>88</v>
      </c>
      <c r="J18" s="5" t="s">
        <v>89</v>
      </c>
      <c r="K18" s="5" t="s">
        <v>90</v>
      </c>
      <c r="L18" s="5" t="s">
        <v>73</v>
      </c>
      <c r="M18" s="8" t="s">
        <v>67</v>
      </c>
      <c r="N18" s="9" t="s">
        <v>129</v>
      </c>
      <c r="O18" s="10" t="str">
        <f t="shared" si="0"/>
        <v/>
      </c>
      <c r="P18" s="10" t="str">
        <f t="shared" si="1"/>
        <v>Giỏi</v>
      </c>
      <c r="Q18" s="10" t="str">
        <f t="shared" si="2"/>
        <v/>
      </c>
      <c r="R18" s="10" t="str">
        <f t="shared" si="3"/>
        <v/>
      </c>
      <c r="S18" s="10" t="str">
        <f t="shared" si="4"/>
        <v/>
      </c>
      <c r="T18" s="10" t="str">
        <f t="shared" si="5"/>
        <v/>
      </c>
      <c r="U18" s="11">
        <f t="shared" si="6"/>
        <v>8</v>
      </c>
    </row>
    <row r="19" spans="2:21" x14ac:dyDescent="0.25">
      <c r="B19" s="4" t="s">
        <v>91</v>
      </c>
      <c r="C19" s="5" t="s">
        <v>92</v>
      </c>
      <c r="D19" s="6" t="s">
        <v>93</v>
      </c>
      <c r="E19" s="7" t="s">
        <v>94</v>
      </c>
      <c r="F19" s="5" t="s">
        <v>95</v>
      </c>
      <c r="G19" s="5" t="s">
        <v>59</v>
      </c>
      <c r="H19" s="5" t="s">
        <v>28</v>
      </c>
      <c r="I19" s="5" t="s">
        <v>37</v>
      </c>
      <c r="J19" s="5" t="s">
        <v>20</v>
      </c>
      <c r="K19" s="5" t="s">
        <v>19</v>
      </c>
      <c r="L19" s="5" t="s">
        <v>19</v>
      </c>
      <c r="M19" s="8" t="s">
        <v>96</v>
      </c>
      <c r="N19" s="9" t="s">
        <v>127</v>
      </c>
      <c r="O19" s="10" t="str">
        <f t="shared" si="0"/>
        <v/>
      </c>
      <c r="P19" s="10" t="str">
        <f t="shared" si="1"/>
        <v/>
      </c>
      <c r="Q19" s="10" t="str">
        <f t="shared" si="2"/>
        <v/>
      </c>
      <c r="R19" s="10" t="str">
        <f t="shared" si="3"/>
        <v/>
      </c>
      <c r="S19" s="10" t="str">
        <f t="shared" si="4"/>
        <v/>
      </c>
      <c r="T19" s="10" t="str">
        <f t="shared" si="5"/>
        <v>Yếu</v>
      </c>
      <c r="U19" s="11">
        <f t="shared" si="6"/>
        <v>1.6</v>
      </c>
    </row>
    <row r="20" spans="2:21" x14ac:dyDescent="0.25">
      <c r="B20" s="4" t="s">
        <v>97</v>
      </c>
      <c r="C20" s="5" t="s">
        <v>98</v>
      </c>
      <c r="D20" s="6" t="s">
        <v>99</v>
      </c>
      <c r="E20" s="7" t="s">
        <v>100</v>
      </c>
      <c r="F20" s="5" t="s">
        <v>101</v>
      </c>
      <c r="G20" s="5" t="s">
        <v>19</v>
      </c>
      <c r="H20" s="5" t="s">
        <v>19</v>
      </c>
      <c r="I20" s="5" t="s">
        <v>19</v>
      </c>
      <c r="J20" s="5" t="s">
        <v>19</v>
      </c>
      <c r="K20" s="5" t="s">
        <v>19</v>
      </c>
      <c r="L20" s="5" t="s">
        <v>19</v>
      </c>
      <c r="M20" s="8" t="s">
        <v>19</v>
      </c>
      <c r="N20" s="9" t="s">
        <v>127</v>
      </c>
      <c r="O20" s="10" t="str">
        <f t="shared" si="0"/>
        <v/>
      </c>
      <c r="P20" s="10" t="str">
        <f t="shared" si="1"/>
        <v/>
      </c>
      <c r="Q20" s="10" t="str">
        <f t="shared" si="2"/>
        <v/>
      </c>
      <c r="R20" s="10" t="str">
        <f t="shared" si="3"/>
        <v/>
      </c>
      <c r="S20" s="10" t="str">
        <f t="shared" si="4"/>
        <v/>
      </c>
      <c r="T20" s="10" t="str">
        <f t="shared" si="5"/>
        <v>Yếu</v>
      </c>
      <c r="U20" s="11">
        <f t="shared" si="6"/>
        <v>0</v>
      </c>
    </row>
    <row r="21" spans="2:21" x14ac:dyDescent="0.25">
      <c r="B21" s="4" t="s">
        <v>102</v>
      </c>
      <c r="C21" s="5" t="s">
        <v>103</v>
      </c>
      <c r="D21" s="6" t="s">
        <v>104</v>
      </c>
      <c r="E21" s="7" t="s">
        <v>105</v>
      </c>
      <c r="F21" s="5" t="s">
        <v>106</v>
      </c>
      <c r="G21" s="5" t="s">
        <v>107</v>
      </c>
      <c r="H21" s="5" t="s">
        <v>108</v>
      </c>
      <c r="I21" s="5" t="s">
        <v>88</v>
      </c>
      <c r="J21" s="5" t="s">
        <v>73</v>
      </c>
      <c r="K21" s="5" t="s">
        <v>109</v>
      </c>
      <c r="L21" s="5" t="s">
        <v>73</v>
      </c>
      <c r="M21" s="8" t="s">
        <v>110</v>
      </c>
      <c r="N21" s="9" t="s">
        <v>129</v>
      </c>
      <c r="O21" s="10" t="str">
        <f t="shared" si="0"/>
        <v/>
      </c>
      <c r="P21" s="10" t="str">
        <f t="shared" si="1"/>
        <v>Giỏi</v>
      </c>
      <c r="Q21" s="10" t="str">
        <f t="shared" si="2"/>
        <v/>
      </c>
      <c r="R21" s="10" t="str">
        <f t="shared" si="3"/>
        <v/>
      </c>
      <c r="S21" s="10" t="str">
        <f t="shared" si="4"/>
        <v/>
      </c>
      <c r="T21" s="10" t="str">
        <f t="shared" si="5"/>
        <v/>
      </c>
      <c r="U21" s="11">
        <f t="shared" si="6"/>
        <v>8.3000000000000007</v>
      </c>
    </row>
    <row r="22" spans="2:21" x14ac:dyDescent="0.25">
      <c r="B22" s="4" t="s">
        <v>111</v>
      </c>
      <c r="C22" s="5" t="s">
        <v>112</v>
      </c>
      <c r="D22" s="6" t="s">
        <v>113</v>
      </c>
      <c r="E22" s="7" t="s">
        <v>114</v>
      </c>
      <c r="F22" s="5" t="s">
        <v>115</v>
      </c>
      <c r="G22" s="5" t="s">
        <v>110</v>
      </c>
      <c r="H22" s="5" t="s">
        <v>116</v>
      </c>
      <c r="I22" s="5" t="s">
        <v>50</v>
      </c>
      <c r="J22" s="5" t="s">
        <v>117</v>
      </c>
      <c r="K22" s="5" t="s">
        <v>109</v>
      </c>
      <c r="L22" s="5" t="s">
        <v>118</v>
      </c>
      <c r="M22" s="8" t="s">
        <v>90</v>
      </c>
      <c r="N22" s="9" t="s">
        <v>130</v>
      </c>
      <c r="O22" s="10" t="str">
        <f t="shared" si="0"/>
        <v/>
      </c>
      <c r="P22" s="10" t="str">
        <f t="shared" si="1"/>
        <v/>
      </c>
      <c r="Q22" s="10" t="str">
        <f t="shared" si="2"/>
        <v>Khá</v>
      </c>
      <c r="R22" s="10" t="str">
        <f t="shared" si="3"/>
        <v/>
      </c>
      <c r="S22" s="10" t="str">
        <f t="shared" si="4"/>
        <v/>
      </c>
      <c r="T22" s="10" t="str">
        <f t="shared" si="5"/>
        <v/>
      </c>
      <c r="U22" s="11">
        <f t="shared" si="6"/>
        <v>7.8</v>
      </c>
    </row>
    <row r="23" spans="2:21" x14ac:dyDescent="0.25">
      <c r="B23" s="4" t="s">
        <v>119</v>
      </c>
      <c r="C23" s="5" t="s">
        <v>120</v>
      </c>
      <c r="D23" s="6" t="s">
        <v>121</v>
      </c>
      <c r="E23" s="7" t="s">
        <v>122</v>
      </c>
      <c r="F23" s="5" t="s">
        <v>123</v>
      </c>
      <c r="G23" s="5" t="s">
        <v>124</v>
      </c>
      <c r="H23" s="5" t="s">
        <v>116</v>
      </c>
      <c r="I23" s="5" t="s">
        <v>125</v>
      </c>
      <c r="J23" s="5" t="s">
        <v>89</v>
      </c>
      <c r="K23" s="5" t="s">
        <v>126</v>
      </c>
      <c r="L23" s="5" t="s">
        <v>48</v>
      </c>
      <c r="M23" s="8" t="s">
        <v>50</v>
      </c>
      <c r="N23" s="9" t="s">
        <v>129</v>
      </c>
      <c r="O23" s="10" t="str">
        <f t="shared" si="0"/>
        <v/>
      </c>
      <c r="P23" s="10" t="str">
        <f t="shared" si="1"/>
        <v>Giỏi</v>
      </c>
      <c r="Q23" s="10" t="str">
        <f t="shared" si="2"/>
        <v/>
      </c>
      <c r="R23" s="10" t="str">
        <f t="shared" si="3"/>
        <v/>
      </c>
      <c r="S23" s="10" t="str">
        <f t="shared" si="4"/>
        <v/>
      </c>
      <c r="T23" s="10" t="str">
        <f t="shared" si="5"/>
        <v/>
      </c>
      <c r="U23" s="11">
        <f t="shared" si="6"/>
        <v>8.1</v>
      </c>
    </row>
  </sheetData>
  <mergeCells count="3">
    <mergeCell ref="A5:N5"/>
    <mergeCell ref="A6:N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TBV21B2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2022-10-12T07:58:05Z</dcterms:created>
  <dcterms:modified xsi:type="dcterms:W3CDTF">2022-12-16T02:37:11Z</dcterms:modified>
</cp:coreProperties>
</file>